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Fallegger\Desktop\"/>
    </mc:Choice>
  </mc:AlternateContent>
  <bookViews>
    <workbookView xWindow="120" yWindow="135" windowWidth="28680" windowHeight="14370"/>
  </bookViews>
  <sheets>
    <sheet name="2017" sheetId="1" r:id="rId1"/>
    <sheet name="2018" sheetId="3" r:id="rId2"/>
    <sheet name="2019" sheetId="4" r:id="rId3"/>
    <sheet name="2020" sheetId="5" r:id="rId4"/>
    <sheet name="2021" sheetId="6" r:id="rId5"/>
    <sheet name="2022" sheetId="7" r:id="rId6"/>
    <sheet name="2023" sheetId="8" r:id="rId7"/>
    <sheet name="2024" sheetId="9" r:id="rId8"/>
    <sheet name="2025" sheetId="10" r:id="rId9"/>
    <sheet name="2026" sheetId="11" r:id="rId10"/>
    <sheet name="2027" sheetId="12" r:id="rId11"/>
    <sheet name="2028" sheetId="13" r:id="rId12"/>
    <sheet name="2029" sheetId="14" r:id="rId13"/>
    <sheet name="2030" sheetId="15" r:id="rId14"/>
    <sheet name="2031" sheetId="16" r:id="rId15"/>
    <sheet name="2032" sheetId="17" r:id="rId16"/>
  </sheets>
  <calcPr calcId="162913" concurrentManualCount="2"/>
</workbook>
</file>

<file path=xl/calcChain.xml><?xml version="1.0" encoding="utf-8"?>
<calcChain xmlns="http://schemas.openxmlformats.org/spreadsheetml/2006/main">
  <c r="Q54" i="3" l="1"/>
  <c r="Q54" i="4"/>
  <c r="Q54" i="5"/>
  <c r="Q54" i="6"/>
  <c r="Q54" i="7"/>
  <c r="Q54" i="8"/>
  <c r="Q54" i="9"/>
  <c r="Q54" i="10"/>
  <c r="Q54" i="11"/>
  <c r="Q54" i="12"/>
  <c r="Q54" i="13"/>
  <c r="Q54" i="14"/>
  <c r="Q54" i="15"/>
  <c r="Q54" i="16"/>
  <c r="Q54" i="17"/>
  <c r="Q54" i="1"/>
  <c r="F54" i="3"/>
  <c r="G54" i="3"/>
  <c r="H54" i="3"/>
  <c r="F54" i="4"/>
  <c r="G54" i="4"/>
  <c r="H54" i="4"/>
  <c r="F54" i="5"/>
  <c r="G54" i="5"/>
  <c r="H54" i="5"/>
  <c r="F54" i="6"/>
  <c r="G54" i="6"/>
  <c r="H54" i="6"/>
  <c r="F54" i="7"/>
  <c r="G54" i="7"/>
  <c r="H54" i="7"/>
  <c r="F54" i="8"/>
  <c r="G54" i="8"/>
  <c r="H54" i="8"/>
  <c r="F54" i="9"/>
  <c r="G54" i="9"/>
  <c r="H54" i="9"/>
  <c r="F54" i="10"/>
  <c r="G54" i="10"/>
  <c r="H54" i="10"/>
  <c r="F54" i="11"/>
  <c r="G54" i="11"/>
  <c r="H54" i="11"/>
  <c r="F54" i="12"/>
  <c r="G54" i="12"/>
  <c r="H54" i="12"/>
  <c r="F54" i="13"/>
  <c r="G54" i="13"/>
  <c r="H54" i="13"/>
  <c r="F54" i="14"/>
  <c r="G54" i="14"/>
  <c r="H54" i="14"/>
  <c r="F54" i="15"/>
  <c r="G54" i="15"/>
  <c r="H54" i="15"/>
  <c r="F54" i="16"/>
  <c r="G54" i="16"/>
  <c r="H54" i="16"/>
  <c r="F54" i="17"/>
  <c r="G54" i="17"/>
  <c r="H54" i="17"/>
  <c r="F54" i="1"/>
  <c r="G54" i="1"/>
  <c r="H54" i="1"/>
  <c r="E54" i="3"/>
  <c r="E54" i="4"/>
  <c r="E54" i="5"/>
  <c r="E54" i="6"/>
  <c r="E54" i="7"/>
  <c r="E54" i="8"/>
  <c r="E54" i="9"/>
  <c r="E54" i="10"/>
  <c r="E54" i="11"/>
  <c r="E54" i="12"/>
  <c r="E54" i="13"/>
  <c r="E54" i="14"/>
  <c r="E54" i="15"/>
  <c r="E54" i="16"/>
  <c r="E54" i="17"/>
  <c r="E54" i="1"/>
  <c r="G37" i="1" l="1"/>
  <c r="B6" i="3" l="1"/>
  <c r="K5" i="3" l="1"/>
  <c r="K6" i="3"/>
  <c r="K7" i="3"/>
  <c r="K8" i="3"/>
  <c r="J5" i="3"/>
  <c r="J6" i="3"/>
  <c r="J7" i="3"/>
  <c r="J8" i="3"/>
  <c r="E5" i="3"/>
  <c r="E6" i="3"/>
  <c r="E7" i="3"/>
  <c r="E8" i="3"/>
  <c r="E9" i="3"/>
  <c r="C5" i="3"/>
  <c r="C6" i="3"/>
  <c r="C7" i="3"/>
  <c r="C8" i="3"/>
  <c r="C9" i="3"/>
  <c r="D5" i="3"/>
  <c r="D6" i="3"/>
  <c r="D7" i="3"/>
  <c r="D8" i="3"/>
  <c r="D9" i="3"/>
  <c r="D10" i="3"/>
  <c r="D11" i="3"/>
  <c r="H2" i="1"/>
  <c r="F3" i="3" l="1"/>
  <c r="F3" i="4" s="1"/>
  <c r="F3" i="5" s="1"/>
  <c r="F3" i="6" s="1"/>
  <c r="F3" i="7" s="1"/>
  <c r="F3" i="8" s="1"/>
  <c r="F3" i="9" s="1"/>
  <c r="F3" i="10" s="1"/>
  <c r="F3" i="11" s="1"/>
  <c r="F3" i="12" s="1"/>
  <c r="F3" i="13" s="1"/>
  <c r="F3" i="14" s="1"/>
  <c r="F3" i="15" s="1"/>
  <c r="F3" i="16" s="1"/>
  <c r="F3" i="17" s="1"/>
  <c r="F4" i="3"/>
  <c r="F4" i="4" s="1"/>
  <c r="F4" i="5" s="1"/>
  <c r="F4" i="6" s="1"/>
  <c r="F4" i="7" s="1"/>
  <c r="F4" i="8" s="1"/>
  <c r="F4" i="9" s="1"/>
  <c r="F4" i="10" s="1"/>
  <c r="F4" i="11" s="1"/>
  <c r="F4" i="12" s="1"/>
  <c r="F4" i="13" s="1"/>
  <c r="F4" i="14" s="1"/>
  <c r="F4" i="15" s="1"/>
  <c r="F4" i="16" s="1"/>
  <c r="F4" i="17" s="1"/>
  <c r="F5" i="3"/>
  <c r="F5" i="4" s="1"/>
  <c r="F5" i="5" s="1"/>
  <c r="F5" i="6" s="1"/>
  <c r="F5" i="7" s="1"/>
  <c r="F5" i="8" s="1"/>
  <c r="F5" i="9" s="1"/>
  <c r="F5" i="10" s="1"/>
  <c r="F5" i="11" s="1"/>
  <c r="F5" i="12" s="1"/>
  <c r="F5" i="13" s="1"/>
  <c r="F5" i="14" s="1"/>
  <c r="F5" i="15" s="1"/>
  <c r="F5" i="16" s="1"/>
  <c r="F5" i="17" s="1"/>
  <c r="F6" i="3"/>
  <c r="F6" i="4" s="1"/>
  <c r="F6" i="5" s="1"/>
  <c r="F6" i="6" s="1"/>
  <c r="F6" i="7" s="1"/>
  <c r="F6" i="8" s="1"/>
  <c r="F6" i="9" s="1"/>
  <c r="F6" i="10" s="1"/>
  <c r="F6" i="11" s="1"/>
  <c r="F6" i="12" s="1"/>
  <c r="F6" i="13" s="1"/>
  <c r="F6" i="14" s="1"/>
  <c r="F6" i="15" s="1"/>
  <c r="F6" i="16" s="1"/>
  <c r="F6" i="17" s="1"/>
  <c r="F7" i="3"/>
  <c r="F7" i="4" s="1"/>
  <c r="F7" i="5" s="1"/>
  <c r="F7" i="6" s="1"/>
  <c r="F7" i="7" s="1"/>
  <c r="F7" i="8" s="1"/>
  <c r="F7" i="9" s="1"/>
  <c r="F7" i="10" s="1"/>
  <c r="F7" i="11" s="1"/>
  <c r="F7" i="12" s="1"/>
  <c r="F7" i="13" s="1"/>
  <c r="F7" i="14" s="1"/>
  <c r="F7" i="15" s="1"/>
  <c r="F7" i="16" s="1"/>
  <c r="F7" i="17" s="1"/>
  <c r="F8" i="3"/>
  <c r="F8" i="4" s="1"/>
  <c r="F8" i="5" s="1"/>
  <c r="F8" i="6" s="1"/>
  <c r="F8" i="7" s="1"/>
  <c r="F8" i="8" s="1"/>
  <c r="F8" i="9" s="1"/>
  <c r="F8" i="10" s="1"/>
  <c r="F8" i="11" s="1"/>
  <c r="F8" i="12" s="1"/>
  <c r="F8" i="13" s="1"/>
  <c r="F8" i="14" s="1"/>
  <c r="F8" i="15" s="1"/>
  <c r="F8" i="16" s="1"/>
  <c r="F8" i="17" s="1"/>
  <c r="F9" i="3"/>
  <c r="F9" i="4" s="1"/>
  <c r="F9" i="5" s="1"/>
  <c r="F9" i="6" s="1"/>
  <c r="F9" i="7" s="1"/>
  <c r="F9" i="8" s="1"/>
  <c r="F9" i="9" s="1"/>
  <c r="F9" i="10" s="1"/>
  <c r="F9" i="11" s="1"/>
  <c r="F9" i="12" s="1"/>
  <c r="F9" i="13" s="1"/>
  <c r="F9" i="14" s="1"/>
  <c r="F9" i="15" s="1"/>
  <c r="F9" i="16" s="1"/>
  <c r="F9" i="17" s="1"/>
  <c r="F10" i="3"/>
  <c r="F10" i="4" s="1"/>
  <c r="F10" i="5" s="1"/>
  <c r="F10" i="6" s="1"/>
  <c r="F10" i="7" s="1"/>
  <c r="F10" i="8" s="1"/>
  <c r="F10" i="9" s="1"/>
  <c r="F10" i="10" s="1"/>
  <c r="F10" i="11" s="1"/>
  <c r="F10" i="12" s="1"/>
  <c r="F10" i="13" s="1"/>
  <c r="F10" i="14" s="1"/>
  <c r="F10" i="15" s="1"/>
  <c r="F10" i="16" s="1"/>
  <c r="F10" i="17" s="1"/>
  <c r="F11" i="3"/>
  <c r="F11" i="4" s="1"/>
  <c r="F11" i="5" s="1"/>
  <c r="F11" i="6" s="1"/>
  <c r="F11" i="7" s="1"/>
  <c r="F11" i="8" s="1"/>
  <c r="F11" i="9" s="1"/>
  <c r="F11" i="10" s="1"/>
  <c r="F11" i="11" s="1"/>
  <c r="F11" i="12" s="1"/>
  <c r="F11" i="13" s="1"/>
  <c r="F11" i="14" s="1"/>
  <c r="F11" i="15" s="1"/>
  <c r="F11" i="16" s="1"/>
  <c r="F11" i="17" s="1"/>
  <c r="F12" i="3"/>
  <c r="F12" i="4" s="1"/>
  <c r="F12" i="5" s="1"/>
  <c r="F12" i="6" s="1"/>
  <c r="F12" i="7" s="1"/>
  <c r="F12" i="8" s="1"/>
  <c r="F12" i="9" s="1"/>
  <c r="F12" i="10" s="1"/>
  <c r="F12" i="11" s="1"/>
  <c r="F12" i="12" s="1"/>
  <c r="F12" i="13" s="1"/>
  <c r="F12" i="14" s="1"/>
  <c r="F12" i="15" s="1"/>
  <c r="F12" i="16" s="1"/>
  <c r="F12" i="17" s="1"/>
  <c r="F13" i="3"/>
  <c r="F13" i="4" s="1"/>
  <c r="F13" i="5" s="1"/>
  <c r="F13" i="6" s="1"/>
  <c r="F13" i="7" s="1"/>
  <c r="F13" i="8" s="1"/>
  <c r="F13" i="9" s="1"/>
  <c r="F13" i="10" s="1"/>
  <c r="F13" i="11" s="1"/>
  <c r="F13" i="12" s="1"/>
  <c r="F13" i="13" s="1"/>
  <c r="F13" i="14" s="1"/>
  <c r="F13" i="15" s="1"/>
  <c r="F13" i="16" s="1"/>
  <c r="F13" i="17" s="1"/>
  <c r="F14" i="3"/>
  <c r="F14" i="4" s="1"/>
  <c r="F14" i="5" s="1"/>
  <c r="F14" i="6" s="1"/>
  <c r="F14" i="7" s="1"/>
  <c r="F14" i="8" s="1"/>
  <c r="F14" i="9" s="1"/>
  <c r="F14" i="10" s="1"/>
  <c r="F14" i="11" s="1"/>
  <c r="F14" i="12" s="1"/>
  <c r="F14" i="13" s="1"/>
  <c r="F14" i="14" s="1"/>
  <c r="F14" i="15" s="1"/>
  <c r="F14" i="16" s="1"/>
  <c r="F14" i="17" s="1"/>
  <c r="F15" i="3"/>
  <c r="F15" i="4" s="1"/>
  <c r="F15" i="5" s="1"/>
  <c r="F15" i="6" s="1"/>
  <c r="F15" i="7" s="1"/>
  <c r="F15" i="8" s="1"/>
  <c r="F15" i="9" s="1"/>
  <c r="F15" i="10" s="1"/>
  <c r="F15" i="11" s="1"/>
  <c r="F15" i="12" s="1"/>
  <c r="F15" i="13" s="1"/>
  <c r="F15" i="14" s="1"/>
  <c r="F15" i="15" s="1"/>
  <c r="F15" i="16" s="1"/>
  <c r="F15" i="17" s="1"/>
  <c r="F16" i="3"/>
  <c r="F16" i="4" s="1"/>
  <c r="F16" i="5" s="1"/>
  <c r="F16" i="6" s="1"/>
  <c r="F16" i="7" s="1"/>
  <c r="F16" i="8" s="1"/>
  <c r="F16" i="9" s="1"/>
  <c r="F16" i="10" s="1"/>
  <c r="F16" i="11" s="1"/>
  <c r="F16" i="12" s="1"/>
  <c r="F16" i="13" s="1"/>
  <c r="F16" i="14" s="1"/>
  <c r="F16" i="15" s="1"/>
  <c r="F16" i="16" s="1"/>
  <c r="F16" i="17" s="1"/>
  <c r="F17" i="3"/>
  <c r="F17" i="4" s="1"/>
  <c r="F17" i="5" s="1"/>
  <c r="F17" i="6" s="1"/>
  <c r="F17" i="7" s="1"/>
  <c r="F17" i="8" s="1"/>
  <c r="F17" i="9" s="1"/>
  <c r="F17" i="10" s="1"/>
  <c r="F17" i="11" s="1"/>
  <c r="F17" i="12" s="1"/>
  <c r="F17" i="13" s="1"/>
  <c r="F17" i="14" s="1"/>
  <c r="F17" i="15" s="1"/>
  <c r="F17" i="16" s="1"/>
  <c r="F17" i="17" s="1"/>
  <c r="F18" i="3"/>
  <c r="F18" i="4" s="1"/>
  <c r="F18" i="5" s="1"/>
  <c r="F18" i="6" s="1"/>
  <c r="F18" i="7" s="1"/>
  <c r="F18" i="8" s="1"/>
  <c r="F18" i="9" s="1"/>
  <c r="F18" i="10" s="1"/>
  <c r="F18" i="11" s="1"/>
  <c r="F18" i="12" s="1"/>
  <c r="F18" i="13" s="1"/>
  <c r="F18" i="14" s="1"/>
  <c r="F18" i="15" s="1"/>
  <c r="F18" i="16" s="1"/>
  <c r="F18" i="17" s="1"/>
  <c r="F19" i="3"/>
  <c r="F19" i="4" s="1"/>
  <c r="F19" i="5" s="1"/>
  <c r="F19" i="6" s="1"/>
  <c r="F19" i="7" s="1"/>
  <c r="F19" i="8" s="1"/>
  <c r="F19" i="9" s="1"/>
  <c r="F19" i="10" s="1"/>
  <c r="F19" i="11" s="1"/>
  <c r="F19" i="12" s="1"/>
  <c r="F19" i="13" s="1"/>
  <c r="F19" i="14" s="1"/>
  <c r="F19" i="15" s="1"/>
  <c r="F19" i="16" s="1"/>
  <c r="F19" i="17" s="1"/>
  <c r="F20" i="3"/>
  <c r="F20" i="4" s="1"/>
  <c r="F20" i="5" s="1"/>
  <c r="F20" i="6" s="1"/>
  <c r="F20" i="7" s="1"/>
  <c r="F20" i="8" s="1"/>
  <c r="F20" i="9" s="1"/>
  <c r="F20" i="10" s="1"/>
  <c r="F20" i="11" s="1"/>
  <c r="F20" i="12" s="1"/>
  <c r="F20" i="13" s="1"/>
  <c r="F20" i="14" s="1"/>
  <c r="F20" i="15" s="1"/>
  <c r="F20" i="16" s="1"/>
  <c r="F20" i="17" s="1"/>
  <c r="F21" i="3"/>
  <c r="F21" i="4" s="1"/>
  <c r="F21" i="5" s="1"/>
  <c r="F21" i="6" s="1"/>
  <c r="F21" i="7" s="1"/>
  <c r="F21" i="8" s="1"/>
  <c r="F21" i="9" s="1"/>
  <c r="F21" i="10" s="1"/>
  <c r="F21" i="11" s="1"/>
  <c r="F21" i="12" s="1"/>
  <c r="F21" i="13" s="1"/>
  <c r="F21" i="14" s="1"/>
  <c r="F21" i="15" s="1"/>
  <c r="F21" i="16" s="1"/>
  <c r="F21" i="17" s="1"/>
  <c r="F22" i="3"/>
  <c r="F22" i="4" s="1"/>
  <c r="F22" i="5" s="1"/>
  <c r="F22" i="6" s="1"/>
  <c r="F22" i="7" s="1"/>
  <c r="F22" i="8" s="1"/>
  <c r="F22" i="9" s="1"/>
  <c r="F22" i="10" s="1"/>
  <c r="F22" i="11" s="1"/>
  <c r="F22" i="12" s="1"/>
  <c r="F22" i="13" s="1"/>
  <c r="F22" i="14" s="1"/>
  <c r="F22" i="15" s="1"/>
  <c r="F22" i="16" s="1"/>
  <c r="F22" i="17" s="1"/>
  <c r="F23" i="3"/>
  <c r="F23" i="4" s="1"/>
  <c r="F23" i="5" s="1"/>
  <c r="F23" i="6" s="1"/>
  <c r="F23" i="7" s="1"/>
  <c r="F23" i="8" s="1"/>
  <c r="F23" i="9" s="1"/>
  <c r="F23" i="10" s="1"/>
  <c r="F23" i="11" s="1"/>
  <c r="F23" i="12" s="1"/>
  <c r="F23" i="13" s="1"/>
  <c r="F23" i="14" s="1"/>
  <c r="F23" i="15" s="1"/>
  <c r="F23" i="16" s="1"/>
  <c r="F23" i="17" s="1"/>
  <c r="F24" i="3"/>
  <c r="F24" i="4" s="1"/>
  <c r="F24" i="5" s="1"/>
  <c r="F24" i="6" s="1"/>
  <c r="F24" i="7" s="1"/>
  <c r="F24" i="8" s="1"/>
  <c r="F24" i="9" s="1"/>
  <c r="F24" i="10" s="1"/>
  <c r="F24" i="11" s="1"/>
  <c r="F24" i="12" s="1"/>
  <c r="F24" i="13" s="1"/>
  <c r="F24" i="14" s="1"/>
  <c r="F24" i="15" s="1"/>
  <c r="F24" i="16" s="1"/>
  <c r="F24" i="17" s="1"/>
  <c r="F25" i="3"/>
  <c r="F25" i="4" s="1"/>
  <c r="F25" i="5" s="1"/>
  <c r="F25" i="6" s="1"/>
  <c r="F25" i="7" s="1"/>
  <c r="F25" i="8" s="1"/>
  <c r="F25" i="9" s="1"/>
  <c r="F25" i="10" s="1"/>
  <c r="F25" i="11" s="1"/>
  <c r="F25" i="12" s="1"/>
  <c r="F25" i="13" s="1"/>
  <c r="F25" i="14" s="1"/>
  <c r="F25" i="15" s="1"/>
  <c r="F25" i="16" s="1"/>
  <c r="F25" i="17" s="1"/>
  <c r="F26" i="3"/>
  <c r="F26" i="4" s="1"/>
  <c r="F26" i="5" s="1"/>
  <c r="F26" i="6" s="1"/>
  <c r="F26" i="7" s="1"/>
  <c r="F26" i="8" s="1"/>
  <c r="F26" i="9" s="1"/>
  <c r="F26" i="10" s="1"/>
  <c r="F26" i="11" s="1"/>
  <c r="F26" i="12" s="1"/>
  <c r="F26" i="13" s="1"/>
  <c r="F26" i="14" s="1"/>
  <c r="F26" i="15" s="1"/>
  <c r="F26" i="16" s="1"/>
  <c r="F26" i="17" s="1"/>
  <c r="F27" i="3"/>
  <c r="F27" i="4" s="1"/>
  <c r="F27" i="5" s="1"/>
  <c r="F27" i="6" s="1"/>
  <c r="F27" i="7" s="1"/>
  <c r="F27" i="8" s="1"/>
  <c r="F27" i="9" s="1"/>
  <c r="F27" i="10" s="1"/>
  <c r="F27" i="11" s="1"/>
  <c r="F27" i="12" s="1"/>
  <c r="F27" i="13" s="1"/>
  <c r="F27" i="14" s="1"/>
  <c r="F27" i="15" s="1"/>
  <c r="F27" i="16" s="1"/>
  <c r="F27" i="17" s="1"/>
  <c r="F28" i="3"/>
  <c r="F28" i="4" s="1"/>
  <c r="F28" i="5" s="1"/>
  <c r="F28" i="6" s="1"/>
  <c r="F28" i="7" s="1"/>
  <c r="F28" i="8" s="1"/>
  <c r="F28" i="9" s="1"/>
  <c r="F28" i="10" s="1"/>
  <c r="F28" i="11" s="1"/>
  <c r="F28" i="12" s="1"/>
  <c r="F28" i="13" s="1"/>
  <c r="F28" i="14" s="1"/>
  <c r="F28" i="15" s="1"/>
  <c r="F28" i="16" s="1"/>
  <c r="F28" i="17" s="1"/>
  <c r="F29" i="3"/>
  <c r="F29" i="4" s="1"/>
  <c r="F29" i="5" s="1"/>
  <c r="F29" i="6" s="1"/>
  <c r="F29" i="7" s="1"/>
  <c r="F29" i="8" s="1"/>
  <c r="F29" i="9" s="1"/>
  <c r="F29" i="10" s="1"/>
  <c r="F29" i="11" s="1"/>
  <c r="F29" i="12" s="1"/>
  <c r="F29" i="13" s="1"/>
  <c r="F29" i="14" s="1"/>
  <c r="F29" i="15" s="1"/>
  <c r="F29" i="16" s="1"/>
  <c r="F29" i="17" s="1"/>
  <c r="F30" i="3"/>
  <c r="F30" i="4" s="1"/>
  <c r="F30" i="5" s="1"/>
  <c r="F30" i="6" s="1"/>
  <c r="F30" i="7" s="1"/>
  <c r="F30" i="8" s="1"/>
  <c r="F30" i="9" s="1"/>
  <c r="F30" i="10" s="1"/>
  <c r="F30" i="11" s="1"/>
  <c r="F30" i="12" s="1"/>
  <c r="F30" i="13" s="1"/>
  <c r="F30" i="14" s="1"/>
  <c r="F30" i="15" s="1"/>
  <c r="F30" i="16" s="1"/>
  <c r="F30" i="17" s="1"/>
  <c r="F31" i="3"/>
  <c r="F31" i="4" s="1"/>
  <c r="F31" i="5" s="1"/>
  <c r="F31" i="6" s="1"/>
  <c r="F31" i="7" s="1"/>
  <c r="F31" i="8" s="1"/>
  <c r="F31" i="9" s="1"/>
  <c r="F31" i="10" s="1"/>
  <c r="F31" i="11" s="1"/>
  <c r="F31" i="12" s="1"/>
  <c r="F31" i="13" s="1"/>
  <c r="F31" i="14" s="1"/>
  <c r="F31" i="15" s="1"/>
  <c r="F31" i="16" s="1"/>
  <c r="F31" i="17" s="1"/>
  <c r="F32" i="3"/>
  <c r="F32" i="4" s="1"/>
  <c r="F32" i="5" s="1"/>
  <c r="F32" i="6" s="1"/>
  <c r="F32" i="7" s="1"/>
  <c r="F32" i="8" s="1"/>
  <c r="F32" i="9" s="1"/>
  <c r="F32" i="10" s="1"/>
  <c r="F32" i="11" s="1"/>
  <c r="F32" i="12" s="1"/>
  <c r="F32" i="13" s="1"/>
  <c r="F32" i="14" s="1"/>
  <c r="F32" i="15" s="1"/>
  <c r="F32" i="16" s="1"/>
  <c r="F32" i="17" s="1"/>
  <c r="F33" i="3"/>
  <c r="F33" i="4" s="1"/>
  <c r="F33" i="5" s="1"/>
  <c r="F33" i="6" s="1"/>
  <c r="F33" i="7" s="1"/>
  <c r="F33" i="8" s="1"/>
  <c r="F33" i="9" s="1"/>
  <c r="F33" i="10" s="1"/>
  <c r="F33" i="11" s="1"/>
  <c r="F33" i="12" s="1"/>
  <c r="F33" i="13" s="1"/>
  <c r="F33" i="14" s="1"/>
  <c r="F33" i="15" s="1"/>
  <c r="F33" i="16" s="1"/>
  <c r="F33" i="17" s="1"/>
  <c r="F34" i="3"/>
  <c r="F34" i="4" s="1"/>
  <c r="F34" i="5" s="1"/>
  <c r="F34" i="6" s="1"/>
  <c r="F34" i="7" s="1"/>
  <c r="F34" i="8" s="1"/>
  <c r="F34" i="9" s="1"/>
  <c r="F34" i="10" s="1"/>
  <c r="F34" i="11" s="1"/>
  <c r="F34" i="12" s="1"/>
  <c r="F34" i="13" s="1"/>
  <c r="F34" i="14" s="1"/>
  <c r="F34" i="15" s="1"/>
  <c r="F34" i="16" s="1"/>
  <c r="F34" i="17" s="1"/>
  <c r="F35" i="3"/>
  <c r="F35" i="4" s="1"/>
  <c r="F35" i="5" s="1"/>
  <c r="F35" i="6" s="1"/>
  <c r="F35" i="7" s="1"/>
  <c r="F35" i="8" s="1"/>
  <c r="F35" i="9" s="1"/>
  <c r="F35" i="10" s="1"/>
  <c r="F35" i="11" s="1"/>
  <c r="F35" i="12" s="1"/>
  <c r="F35" i="13" s="1"/>
  <c r="F35" i="14" s="1"/>
  <c r="F35" i="15" s="1"/>
  <c r="F35" i="16" s="1"/>
  <c r="F35" i="17" s="1"/>
  <c r="F36" i="3"/>
  <c r="F36" i="4" s="1"/>
  <c r="F36" i="5" s="1"/>
  <c r="F36" i="6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F36" i="17" s="1"/>
  <c r="F37" i="3"/>
  <c r="F37" i="4" s="1"/>
  <c r="F37" i="5" s="1"/>
  <c r="F37" i="6" s="1"/>
  <c r="F37" i="7" s="1"/>
  <c r="F37" i="8" s="1"/>
  <c r="F37" i="9" s="1"/>
  <c r="F37" i="10" s="1"/>
  <c r="F37" i="11" s="1"/>
  <c r="F37" i="12" s="1"/>
  <c r="F37" i="13" s="1"/>
  <c r="F37" i="14" s="1"/>
  <c r="F37" i="15" s="1"/>
  <c r="F37" i="16" s="1"/>
  <c r="F37" i="17" s="1"/>
  <c r="F38" i="3"/>
  <c r="F38" i="4" s="1"/>
  <c r="F38" i="5" s="1"/>
  <c r="F38" i="6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F38" i="17" s="1"/>
  <c r="F39" i="3"/>
  <c r="F39" i="4" s="1"/>
  <c r="F39" i="5" s="1"/>
  <c r="F39" i="6" s="1"/>
  <c r="F39" i="7" s="1"/>
  <c r="F39" i="8" s="1"/>
  <c r="F39" i="9" s="1"/>
  <c r="F39" i="10" s="1"/>
  <c r="F39" i="11" s="1"/>
  <c r="F39" i="12" s="1"/>
  <c r="F39" i="13" s="1"/>
  <c r="F39" i="14" s="1"/>
  <c r="F39" i="15" s="1"/>
  <c r="F39" i="16" s="1"/>
  <c r="F39" i="17" s="1"/>
  <c r="F40" i="3"/>
  <c r="F40" i="4" s="1"/>
  <c r="F40" i="5" s="1"/>
  <c r="F40" i="6" s="1"/>
  <c r="F40" i="7" s="1"/>
  <c r="F40" i="8" s="1"/>
  <c r="F40" i="9" s="1"/>
  <c r="F40" i="10" s="1"/>
  <c r="F40" i="11" s="1"/>
  <c r="F40" i="12" s="1"/>
  <c r="F40" i="13" s="1"/>
  <c r="F40" i="14" s="1"/>
  <c r="F40" i="15" s="1"/>
  <c r="F40" i="16" s="1"/>
  <c r="F40" i="17" s="1"/>
  <c r="F41" i="3"/>
  <c r="F41" i="4" s="1"/>
  <c r="F41" i="5" s="1"/>
  <c r="F41" i="6" s="1"/>
  <c r="F41" i="7" s="1"/>
  <c r="F41" i="8" s="1"/>
  <c r="F41" i="9" s="1"/>
  <c r="F41" i="10" s="1"/>
  <c r="F41" i="11" s="1"/>
  <c r="F41" i="12" s="1"/>
  <c r="F41" i="13" s="1"/>
  <c r="F41" i="14" s="1"/>
  <c r="F41" i="15" s="1"/>
  <c r="F41" i="16" s="1"/>
  <c r="F41" i="17" s="1"/>
  <c r="F42" i="3"/>
  <c r="F42" i="4" s="1"/>
  <c r="F42" i="5" s="1"/>
  <c r="F42" i="6" s="1"/>
  <c r="F42" i="7" s="1"/>
  <c r="F42" i="8" s="1"/>
  <c r="F42" i="9" s="1"/>
  <c r="F42" i="10" s="1"/>
  <c r="F42" i="11" s="1"/>
  <c r="F42" i="12" s="1"/>
  <c r="F42" i="13" s="1"/>
  <c r="F42" i="14" s="1"/>
  <c r="F42" i="15" s="1"/>
  <c r="F42" i="16" s="1"/>
  <c r="F42" i="17" s="1"/>
  <c r="F43" i="3"/>
  <c r="F43" i="4" s="1"/>
  <c r="F43" i="5" s="1"/>
  <c r="F43" i="6" s="1"/>
  <c r="F43" i="7" s="1"/>
  <c r="F43" i="8" s="1"/>
  <c r="F43" i="9" s="1"/>
  <c r="F43" i="10" s="1"/>
  <c r="F43" i="11" s="1"/>
  <c r="F43" i="12" s="1"/>
  <c r="F43" i="13" s="1"/>
  <c r="F43" i="14" s="1"/>
  <c r="F43" i="15" s="1"/>
  <c r="F43" i="16" s="1"/>
  <c r="F43" i="17" s="1"/>
  <c r="F44" i="3"/>
  <c r="F44" i="4" s="1"/>
  <c r="F44" i="5" s="1"/>
  <c r="F44" i="6" s="1"/>
  <c r="F44" i="7" s="1"/>
  <c r="F44" i="8" s="1"/>
  <c r="F44" i="9" s="1"/>
  <c r="F44" i="10" s="1"/>
  <c r="F44" i="11" s="1"/>
  <c r="F44" i="12" s="1"/>
  <c r="F44" i="13" s="1"/>
  <c r="F44" i="14" s="1"/>
  <c r="F44" i="15" s="1"/>
  <c r="F44" i="16" s="1"/>
  <c r="F44" i="17" s="1"/>
  <c r="F45" i="3"/>
  <c r="F45" i="4" s="1"/>
  <c r="F45" i="5" s="1"/>
  <c r="F45" i="6" s="1"/>
  <c r="F45" i="7" s="1"/>
  <c r="F45" i="8" s="1"/>
  <c r="F45" i="9" s="1"/>
  <c r="F45" i="10" s="1"/>
  <c r="F45" i="11" s="1"/>
  <c r="F45" i="12" s="1"/>
  <c r="F45" i="13" s="1"/>
  <c r="F45" i="14" s="1"/>
  <c r="F45" i="15" s="1"/>
  <c r="F45" i="16" s="1"/>
  <c r="F45" i="17" s="1"/>
  <c r="F46" i="3"/>
  <c r="F46" i="4" s="1"/>
  <c r="F46" i="5" s="1"/>
  <c r="F46" i="6" s="1"/>
  <c r="F46" i="7" s="1"/>
  <c r="F46" i="8" s="1"/>
  <c r="F46" i="9" s="1"/>
  <c r="F46" i="10" s="1"/>
  <c r="F46" i="11" s="1"/>
  <c r="F46" i="12" s="1"/>
  <c r="F46" i="13" s="1"/>
  <c r="F46" i="14" s="1"/>
  <c r="F46" i="15" s="1"/>
  <c r="F46" i="16" s="1"/>
  <c r="F46" i="17" s="1"/>
  <c r="F47" i="3"/>
  <c r="F47" i="4" s="1"/>
  <c r="F47" i="5" s="1"/>
  <c r="F47" i="6" s="1"/>
  <c r="F47" i="7" s="1"/>
  <c r="F47" i="8" s="1"/>
  <c r="F47" i="9" s="1"/>
  <c r="F47" i="10" s="1"/>
  <c r="F47" i="11" s="1"/>
  <c r="F47" i="12" s="1"/>
  <c r="F47" i="13" s="1"/>
  <c r="F47" i="14" s="1"/>
  <c r="F47" i="15" s="1"/>
  <c r="F47" i="16" s="1"/>
  <c r="F47" i="17" s="1"/>
  <c r="F48" i="3"/>
  <c r="F48" i="4" s="1"/>
  <c r="F48" i="5" s="1"/>
  <c r="F48" i="6" s="1"/>
  <c r="F48" i="7" s="1"/>
  <c r="F48" i="8" s="1"/>
  <c r="F48" i="9" s="1"/>
  <c r="F48" i="10" s="1"/>
  <c r="F48" i="11" s="1"/>
  <c r="F48" i="12" s="1"/>
  <c r="F48" i="13" s="1"/>
  <c r="F48" i="14" s="1"/>
  <c r="F48" i="15" s="1"/>
  <c r="F48" i="16" s="1"/>
  <c r="F48" i="17" s="1"/>
  <c r="F49" i="3"/>
  <c r="F49" i="4" s="1"/>
  <c r="F49" i="5" s="1"/>
  <c r="F49" i="6" s="1"/>
  <c r="F49" i="7" s="1"/>
  <c r="F49" i="8" s="1"/>
  <c r="F49" i="9" s="1"/>
  <c r="F49" i="10" s="1"/>
  <c r="F49" i="11" s="1"/>
  <c r="F49" i="12" s="1"/>
  <c r="F49" i="13" s="1"/>
  <c r="F49" i="14" s="1"/>
  <c r="F49" i="15" s="1"/>
  <c r="F49" i="16" s="1"/>
  <c r="F49" i="17" s="1"/>
  <c r="F50" i="3"/>
  <c r="F50" i="4" s="1"/>
  <c r="F50" i="5" s="1"/>
  <c r="F50" i="6" s="1"/>
  <c r="F50" i="7" s="1"/>
  <c r="F50" i="8" s="1"/>
  <c r="F50" i="9" s="1"/>
  <c r="F50" i="10" s="1"/>
  <c r="F50" i="11" s="1"/>
  <c r="F50" i="12" s="1"/>
  <c r="F50" i="13" s="1"/>
  <c r="F50" i="14" s="1"/>
  <c r="F50" i="15" s="1"/>
  <c r="F50" i="16" s="1"/>
  <c r="F50" i="17" s="1"/>
  <c r="F51" i="3"/>
  <c r="F51" i="4" s="1"/>
  <c r="F51" i="5" s="1"/>
  <c r="F51" i="6" s="1"/>
  <c r="F51" i="7" s="1"/>
  <c r="F51" i="8" s="1"/>
  <c r="F51" i="9" s="1"/>
  <c r="F51" i="10" s="1"/>
  <c r="F51" i="11" s="1"/>
  <c r="F51" i="12" s="1"/>
  <c r="F51" i="13" s="1"/>
  <c r="F51" i="14" s="1"/>
  <c r="F51" i="15" s="1"/>
  <c r="F51" i="16" s="1"/>
  <c r="F51" i="17" s="1"/>
  <c r="F52" i="3"/>
  <c r="F52" i="4" s="1"/>
  <c r="F52" i="5" s="1"/>
  <c r="F52" i="6" s="1"/>
  <c r="F52" i="7" s="1"/>
  <c r="F52" i="8" s="1"/>
  <c r="F52" i="9" s="1"/>
  <c r="F52" i="10" s="1"/>
  <c r="F52" i="11" s="1"/>
  <c r="F52" i="12" s="1"/>
  <c r="F52" i="13" s="1"/>
  <c r="F52" i="14" s="1"/>
  <c r="F52" i="15" s="1"/>
  <c r="F52" i="16" s="1"/>
  <c r="F52" i="17" s="1"/>
  <c r="F53" i="3"/>
  <c r="F53" i="4" s="1"/>
  <c r="F53" i="5" s="1"/>
  <c r="F53" i="6" s="1"/>
  <c r="F53" i="7" s="1"/>
  <c r="F53" i="8" s="1"/>
  <c r="F53" i="9" s="1"/>
  <c r="F53" i="10" s="1"/>
  <c r="F53" i="11" s="1"/>
  <c r="F53" i="12" s="1"/>
  <c r="F53" i="13" s="1"/>
  <c r="F53" i="14" s="1"/>
  <c r="F53" i="15" s="1"/>
  <c r="F53" i="16" s="1"/>
  <c r="F53" i="17" s="1"/>
  <c r="E5" i="4"/>
  <c r="E6" i="4"/>
  <c r="E5" i="5"/>
  <c r="E6" i="5"/>
  <c r="E5" i="6"/>
  <c r="E6" i="6"/>
  <c r="E5" i="7"/>
  <c r="E6" i="7"/>
  <c r="E5" i="8"/>
  <c r="E6" i="8"/>
  <c r="E5" i="9"/>
  <c r="E6" i="9"/>
  <c r="E5" i="10"/>
  <c r="E6" i="10"/>
  <c r="E5" i="11"/>
  <c r="E6" i="11"/>
  <c r="E5" i="12"/>
  <c r="E6" i="12"/>
  <c r="E5" i="13"/>
  <c r="E6" i="13"/>
  <c r="E5" i="14"/>
  <c r="E5" i="15" s="1"/>
  <c r="E5" i="16" s="1"/>
  <c r="E5" i="17" s="1"/>
  <c r="E6" i="14"/>
  <c r="E6" i="15" s="1"/>
  <c r="E6" i="16" s="1"/>
  <c r="E6" i="17" s="1"/>
  <c r="E3" i="3"/>
  <c r="E3" i="4" s="1"/>
  <c r="E3" i="5" s="1"/>
  <c r="E3" i="6" s="1"/>
  <c r="E3" i="7" s="1"/>
  <c r="E3" i="8" s="1"/>
  <c r="E3" i="9" s="1"/>
  <c r="E3" i="10" s="1"/>
  <c r="E3" i="11" s="1"/>
  <c r="E3" i="12" s="1"/>
  <c r="E3" i="13" s="1"/>
  <c r="E3" i="14" s="1"/>
  <c r="E3" i="15" s="1"/>
  <c r="E3" i="16" s="1"/>
  <c r="E3" i="17" s="1"/>
  <c r="E4" i="3"/>
  <c r="E4" i="4" s="1"/>
  <c r="E4" i="5" s="1"/>
  <c r="E4" i="6" s="1"/>
  <c r="E4" i="7" s="1"/>
  <c r="E4" i="8" s="1"/>
  <c r="E4" i="9" s="1"/>
  <c r="E4" i="10" s="1"/>
  <c r="E4" i="11" s="1"/>
  <c r="E4" i="12" s="1"/>
  <c r="E4" i="13" s="1"/>
  <c r="E4" i="14" s="1"/>
  <c r="E4" i="15" s="1"/>
  <c r="E4" i="16" s="1"/>
  <c r="E4" i="17" s="1"/>
  <c r="E7" i="4"/>
  <c r="E7" i="5" s="1"/>
  <c r="E7" i="6" s="1"/>
  <c r="E7" i="7" s="1"/>
  <c r="E7" i="8" s="1"/>
  <c r="E7" i="9" s="1"/>
  <c r="E7" i="10" s="1"/>
  <c r="E7" i="11" s="1"/>
  <c r="E7" i="12" s="1"/>
  <c r="E7" i="13" s="1"/>
  <c r="E7" i="14" s="1"/>
  <c r="E7" i="15" s="1"/>
  <c r="E7" i="16" s="1"/>
  <c r="E7" i="17" s="1"/>
  <c r="E8" i="4"/>
  <c r="E8" i="5" s="1"/>
  <c r="E8" i="6" s="1"/>
  <c r="E8" i="7" s="1"/>
  <c r="E8" i="8" s="1"/>
  <c r="E8" i="9" s="1"/>
  <c r="E8" i="10" s="1"/>
  <c r="E8" i="11" s="1"/>
  <c r="E8" i="12" s="1"/>
  <c r="E8" i="13" s="1"/>
  <c r="E8" i="14" s="1"/>
  <c r="E8" i="15" s="1"/>
  <c r="E8" i="16" s="1"/>
  <c r="E8" i="17" s="1"/>
  <c r="E9" i="4"/>
  <c r="E9" i="5" s="1"/>
  <c r="E9" i="6" s="1"/>
  <c r="E9" i="7" s="1"/>
  <c r="E9" i="8" s="1"/>
  <c r="E9" i="9" s="1"/>
  <c r="E9" i="10" s="1"/>
  <c r="E9" i="11" s="1"/>
  <c r="E9" i="12" s="1"/>
  <c r="E9" i="13" s="1"/>
  <c r="E9" i="14" s="1"/>
  <c r="E9" i="15" s="1"/>
  <c r="E9" i="16" s="1"/>
  <c r="E9" i="17" s="1"/>
  <c r="E10" i="3"/>
  <c r="E10" i="4" s="1"/>
  <c r="E10" i="5" s="1"/>
  <c r="E10" i="6" s="1"/>
  <c r="E10" i="7" s="1"/>
  <c r="E10" i="8" s="1"/>
  <c r="E10" i="9" s="1"/>
  <c r="E10" i="10" s="1"/>
  <c r="E10" i="11" s="1"/>
  <c r="E10" i="12" s="1"/>
  <c r="E10" i="13" s="1"/>
  <c r="E10" i="14" s="1"/>
  <c r="E10" i="15" s="1"/>
  <c r="E10" i="16" s="1"/>
  <c r="E10" i="17" s="1"/>
  <c r="E11" i="3"/>
  <c r="E11" i="4" s="1"/>
  <c r="E11" i="5" s="1"/>
  <c r="E11" i="6" s="1"/>
  <c r="E11" i="7" s="1"/>
  <c r="E11" i="8" s="1"/>
  <c r="E11" i="9" s="1"/>
  <c r="E11" i="10" s="1"/>
  <c r="E11" i="11" s="1"/>
  <c r="E11" i="12" s="1"/>
  <c r="E11" i="13" s="1"/>
  <c r="E11" i="14" s="1"/>
  <c r="E11" i="15" s="1"/>
  <c r="E11" i="16" s="1"/>
  <c r="E11" i="17" s="1"/>
  <c r="E12" i="3"/>
  <c r="E12" i="4" s="1"/>
  <c r="E12" i="5" s="1"/>
  <c r="E12" i="6" s="1"/>
  <c r="E12" i="7" s="1"/>
  <c r="E12" i="8" s="1"/>
  <c r="E12" i="9" s="1"/>
  <c r="E12" i="10" s="1"/>
  <c r="E12" i="11" s="1"/>
  <c r="E12" i="12" s="1"/>
  <c r="E12" i="13" s="1"/>
  <c r="E12" i="14" s="1"/>
  <c r="E12" i="15" s="1"/>
  <c r="E12" i="16" s="1"/>
  <c r="E12" i="17" s="1"/>
  <c r="E13" i="3"/>
  <c r="E13" i="4" s="1"/>
  <c r="E13" i="5" s="1"/>
  <c r="E13" i="6" s="1"/>
  <c r="E13" i="7" s="1"/>
  <c r="E13" i="8" s="1"/>
  <c r="E13" i="9" s="1"/>
  <c r="E13" i="10" s="1"/>
  <c r="E13" i="11" s="1"/>
  <c r="E13" i="12" s="1"/>
  <c r="E13" i="13" s="1"/>
  <c r="E13" i="14" s="1"/>
  <c r="E13" i="15" s="1"/>
  <c r="E13" i="16" s="1"/>
  <c r="E13" i="17" s="1"/>
  <c r="E14" i="3"/>
  <c r="E14" i="4" s="1"/>
  <c r="E14" i="5" s="1"/>
  <c r="E14" i="6" s="1"/>
  <c r="E14" i="7" s="1"/>
  <c r="E14" i="8" s="1"/>
  <c r="E14" i="9" s="1"/>
  <c r="E14" i="10" s="1"/>
  <c r="E14" i="11" s="1"/>
  <c r="E14" i="12" s="1"/>
  <c r="E14" i="13" s="1"/>
  <c r="E14" i="14" s="1"/>
  <c r="E14" i="15" s="1"/>
  <c r="E14" i="16" s="1"/>
  <c r="E14" i="17" s="1"/>
  <c r="E15" i="3"/>
  <c r="E15" i="4" s="1"/>
  <c r="E15" i="5" s="1"/>
  <c r="E15" i="6" s="1"/>
  <c r="E15" i="7" s="1"/>
  <c r="E15" i="8" s="1"/>
  <c r="E15" i="9" s="1"/>
  <c r="E15" i="10" s="1"/>
  <c r="E15" i="11" s="1"/>
  <c r="E15" i="12" s="1"/>
  <c r="E15" i="13" s="1"/>
  <c r="E15" i="14" s="1"/>
  <c r="E15" i="15" s="1"/>
  <c r="E15" i="16" s="1"/>
  <c r="E15" i="17" s="1"/>
  <c r="E16" i="3"/>
  <c r="E16" i="4" s="1"/>
  <c r="E16" i="5" s="1"/>
  <c r="E16" i="6" s="1"/>
  <c r="E16" i="7" s="1"/>
  <c r="E16" i="8" s="1"/>
  <c r="E16" i="9" s="1"/>
  <c r="E16" i="10" s="1"/>
  <c r="E16" i="11" s="1"/>
  <c r="E16" i="12" s="1"/>
  <c r="E16" i="13" s="1"/>
  <c r="E16" i="14" s="1"/>
  <c r="E16" i="15" s="1"/>
  <c r="E16" i="16" s="1"/>
  <c r="E16" i="17" s="1"/>
  <c r="E17" i="3"/>
  <c r="E17" i="4" s="1"/>
  <c r="E17" i="5" s="1"/>
  <c r="E17" i="6" s="1"/>
  <c r="E17" i="7" s="1"/>
  <c r="E17" i="8" s="1"/>
  <c r="E17" i="9" s="1"/>
  <c r="E17" i="10" s="1"/>
  <c r="E17" i="11" s="1"/>
  <c r="E17" i="12" s="1"/>
  <c r="E17" i="13" s="1"/>
  <c r="E17" i="14" s="1"/>
  <c r="E17" i="15" s="1"/>
  <c r="E17" i="16" s="1"/>
  <c r="E17" i="17" s="1"/>
  <c r="E18" i="3"/>
  <c r="E18" i="4" s="1"/>
  <c r="E18" i="5" s="1"/>
  <c r="E18" i="6" s="1"/>
  <c r="E18" i="7" s="1"/>
  <c r="E18" i="8" s="1"/>
  <c r="E18" i="9" s="1"/>
  <c r="E18" i="10" s="1"/>
  <c r="E18" i="11" s="1"/>
  <c r="E18" i="12" s="1"/>
  <c r="E18" i="13" s="1"/>
  <c r="E18" i="14" s="1"/>
  <c r="E18" i="15" s="1"/>
  <c r="E18" i="16" s="1"/>
  <c r="E18" i="17" s="1"/>
  <c r="E19" i="3"/>
  <c r="E19" i="4" s="1"/>
  <c r="E19" i="5" s="1"/>
  <c r="E19" i="6" s="1"/>
  <c r="E19" i="7" s="1"/>
  <c r="E19" i="8" s="1"/>
  <c r="E19" i="9" s="1"/>
  <c r="E19" i="10" s="1"/>
  <c r="E19" i="11" s="1"/>
  <c r="E19" i="12" s="1"/>
  <c r="E19" i="13" s="1"/>
  <c r="E19" i="14" s="1"/>
  <c r="E19" i="15" s="1"/>
  <c r="E19" i="16" s="1"/>
  <c r="E19" i="17" s="1"/>
  <c r="E20" i="3"/>
  <c r="E20" i="4" s="1"/>
  <c r="E20" i="5" s="1"/>
  <c r="E20" i="6" s="1"/>
  <c r="E20" i="7" s="1"/>
  <c r="E20" i="8" s="1"/>
  <c r="E20" i="9" s="1"/>
  <c r="E20" i="10" s="1"/>
  <c r="E20" i="11" s="1"/>
  <c r="E20" i="12" s="1"/>
  <c r="E20" i="13" s="1"/>
  <c r="E20" i="14" s="1"/>
  <c r="E20" i="15" s="1"/>
  <c r="E20" i="16" s="1"/>
  <c r="E20" i="17" s="1"/>
  <c r="E21" i="3"/>
  <c r="E21" i="4" s="1"/>
  <c r="E21" i="5" s="1"/>
  <c r="E21" i="6" s="1"/>
  <c r="E21" i="7" s="1"/>
  <c r="E21" i="8" s="1"/>
  <c r="E21" i="9" s="1"/>
  <c r="E21" i="10" s="1"/>
  <c r="E21" i="11" s="1"/>
  <c r="E21" i="12" s="1"/>
  <c r="E21" i="13" s="1"/>
  <c r="E21" i="14" s="1"/>
  <c r="E21" i="15" s="1"/>
  <c r="E21" i="16" s="1"/>
  <c r="E21" i="17" s="1"/>
  <c r="E22" i="3"/>
  <c r="E22" i="4" s="1"/>
  <c r="E22" i="5" s="1"/>
  <c r="E22" i="6" s="1"/>
  <c r="E22" i="7" s="1"/>
  <c r="E22" i="8" s="1"/>
  <c r="E22" i="9" s="1"/>
  <c r="E22" i="10" s="1"/>
  <c r="E22" i="11" s="1"/>
  <c r="E22" i="12" s="1"/>
  <c r="E22" i="13" s="1"/>
  <c r="E22" i="14" s="1"/>
  <c r="E22" i="15" s="1"/>
  <c r="E22" i="16" s="1"/>
  <c r="E22" i="17" s="1"/>
  <c r="E23" i="3"/>
  <c r="E23" i="4" s="1"/>
  <c r="E23" i="5" s="1"/>
  <c r="E23" i="6" s="1"/>
  <c r="E23" i="7" s="1"/>
  <c r="E23" i="8" s="1"/>
  <c r="E23" i="9" s="1"/>
  <c r="E23" i="10" s="1"/>
  <c r="E23" i="11" s="1"/>
  <c r="E23" i="12" s="1"/>
  <c r="E23" i="13" s="1"/>
  <c r="E23" i="14" s="1"/>
  <c r="E23" i="15" s="1"/>
  <c r="E23" i="16" s="1"/>
  <c r="E23" i="17" s="1"/>
  <c r="E24" i="3"/>
  <c r="E24" i="4" s="1"/>
  <c r="E24" i="5" s="1"/>
  <c r="E24" i="6" s="1"/>
  <c r="E24" i="7" s="1"/>
  <c r="E24" i="8" s="1"/>
  <c r="E24" i="9" s="1"/>
  <c r="E24" i="10" s="1"/>
  <c r="E24" i="11" s="1"/>
  <c r="E24" i="12" s="1"/>
  <c r="E24" i="13" s="1"/>
  <c r="E24" i="14" s="1"/>
  <c r="E24" i="15" s="1"/>
  <c r="E24" i="16" s="1"/>
  <c r="E24" i="17" s="1"/>
  <c r="E25" i="3"/>
  <c r="E25" i="4" s="1"/>
  <c r="E25" i="5" s="1"/>
  <c r="E25" i="6" s="1"/>
  <c r="E25" i="7" s="1"/>
  <c r="E25" i="8" s="1"/>
  <c r="E25" i="9" s="1"/>
  <c r="E25" i="10" s="1"/>
  <c r="E25" i="11" s="1"/>
  <c r="E25" i="12" s="1"/>
  <c r="E25" i="13" s="1"/>
  <c r="E25" i="14" s="1"/>
  <c r="E25" i="15" s="1"/>
  <c r="E25" i="16" s="1"/>
  <c r="E25" i="17" s="1"/>
  <c r="E26" i="3"/>
  <c r="E26" i="4" s="1"/>
  <c r="E26" i="5" s="1"/>
  <c r="E26" i="6" s="1"/>
  <c r="E26" i="7" s="1"/>
  <c r="E26" i="8" s="1"/>
  <c r="E26" i="9" s="1"/>
  <c r="E26" i="10" s="1"/>
  <c r="E26" i="11" s="1"/>
  <c r="E26" i="12" s="1"/>
  <c r="E26" i="13" s="1"/>
  <c r="E26" i="14" s="1"/>
  <c r="E26" i="15" s="1"/>
  <c r="E26" i="16" s="1"/>
  <c r="E26" i="17" s="1"/>
  <c r="E27" i="3"/>
  <c r="E27" i="4" s="1"/>
  <c r="E27" i="5" s="1"/>
  <c r="E27" i="6" s="1"/>
  <c r="E27" i="7" s="1"/>
  <c r="E27" i="8" s="1"/>
  <c r="E27" i="9" s="1"/>
  <c r="E27" i="10" s="1"/>
  <c r="E27" i="11" s="1"/>
  <c r="E27" i="12" s="1"/>
  <c r="E27" i="13" s="1"/>
  <c r="E27" i="14" s="1"/>
  <c r="E27" i="15" s="1"/>
  <c r="E27" i="16" s="1"/>
  <c r="E27" i="17" s="1"/>
  <c r="E28" i="3"/>
  <c r="E28" i="4" s="1"/>
  <c r="E28" i="5" s="1"/>
  <c r="E28" i="6" s="1"/>
  <c r="E28" i="7" s="1"/>
  <c r="E28" i="8" s="1"/>
  <c r="E28" i="9" s="1"/>
  <c r="E28" i="10" s="1"/>
  <c r="E28" i="11" s="1"/>
  <c r="E28" i="12" s="1"/>
  <c r="E28" i="13" s="1"/>
  <c r="E28" i="14" s="1"/>
  <c r="E28" i="15" s="1"/>
  <c r="E28" i="16" s="1"/>
  <c r="E28" i="17" s="1"/>
  <c r="E29" i="3"/>
  <c r="E29" i="4" s="1"/>
  <c r="E29" i="5" s="1"/>
  <c r="E29" i="6" s="1"/>
  <c r="E29" i="7" s="1"/>
  <c r="E29" i="8" s="1"/>
  <c r="E29" i="9" s="1"/>
  <c r="E29" i="10" s="1"/>
  <c r="E29" i="11" s="1"/>
  <c r="E29" i="12" s="1"/>
  <c r="E29" i="13" s="1"/>
  <c r="E29" i="14" s="1"/>
  <c r="E29" i="15" s="1"/>
  <c r="E29" i="16" s="1"/>
  <c r="E29" i="17" s="1"/>
  <c r="E30" i="3"/>
  <c r="E30" i="4" s="1"/>
  <c r="E30" i="5" s="1"/>
  <c r="E30" i="6" s="1"/>
  <c r="E30" i="7" s="1"/>
  <c r="E30" i="8" s="1"/>
  <c r="E30" i="9" s="1"/>
  <c r="E30" i="10" s="1"/>
  <c r="E30" i="11" s="1"/>
  <c r="E30" i="12" s="1"/>
  <c r="E30" i="13" s="1"/>
  <c r="E30" i="14" s="1"/>
  <c r="E30" i="15" s="1"/>
  <c r="E30" i="16" s="1"/>
  <c r="E30" i="17" s="1"/>
  <c r="E31" i="3"/>
  <c r="E31" i="4" s="1"/>
  <c r="E31" i="5" s="1"/>
  <c r="E31" i="6" s="1"/>
  <c r="E31" i="7" s="1"/>
  <c r="E31" i="8" s="1"/>
  <c r="E31" i="9" s="1"/>
  <c r="E31" i="10" s="1"/>
  <c r="E31" i="11" s="1"/>
  <c r="E31" i="12" s="1"/>
  <c r="E31" i="13" s="1"/>
  <c r="E31" i="14" s="1"/>
  <c r="E31" i="15" s="1"/>
  <c r="E31" i="16" s="1"/>
  <c r="E31" i="17" s="1"/>
  <c r="E32" i="3"/>
  <c r="E32" i="4" s="1"/>
  <c r="E32" i="5" s="1"/>
  <c r="E32" i="6" s="1"/>
  <c r="E32" i="7" s="1"/>
  <c r="E32" i="8" s="1"/>
  <c r="E32" i="9" s="1"/>
  <c r="E32" i="10" s="1"/>
  <c r="E32" i="11" s="1"/>
  <c r="E32" i="12" s="1"/>
  <c r="E32" i="13" s="1"/>
  <c r="E32" i="14" s="1"/>
  <c r="E32" i="15" s="1"/>
  <c r="E32" i="16" s="1"/>
  <c r="E32" i="17" s="1"/>
  <c r="E33" i="3"/>
  <c r="E33" i="4" s="1"/>
  <c r="E33" i="5" s="1"/>
  <c r="E33" i="6" s="1"/>
  <c r="E33" i="7" s="1"/>
  <c r="E33" i="8" s="1"/>
  <c r="E33" i="9" s="1"/>
  <c r="E33" i="10" s="1"/>
  <c r="E33" i="11" s="1"/>
  <c r="E33" i="12" s="1"/>
  <c r="E33" i="13" s="1"/>
  <c r="E33" i="14" s="1"/>
  <c r="E33" i="15" s="1"/>
  <c r="E33" i="16" s="1"/>
  <c r="E33" i="17" s="1"/>
  <c r="E34" i="3"/>
  <c r="E34" i="4" s="1"/>
  <c r="E34" i="5" s="1"/>
  <c r="E34" i="6" s="1"/>
  <c r="E34" i="7" s="1"/>
  <c r="E34" i="8" s="1"/>
  <c r="E34" i="9" s="1"/>
  <c r="E34" i="10" s="1"/>
  <c r="E34" i="11" s="1"/>
  <c r="E34" i="12" s="1"/>
  <c r="E34" i="13" s="1"/>
  <c r="E34" i="14" s="1"/>
  <c r="E34" i="15" s="1"/>
  <c r="E34" i="16" s="1"/>
  <c r="E34" i="17" s="1"/>
  <c r="E35" i="3"/>
  <c r="E35" i="4" s="1"/>
  <c r="E35" i="5" s="1"/>
  <c r="E35" i="6" s="1"/>
  <c r="E35" i="7" s="1"/>
  <c r="E35" i="8" s="1"/>
  <c r="E35" i="9" s="1"/>
  <c r="E35" i="10" s="1"/>
  <c r="E35" i="11" s="1"/>
  <c r="E35" i="12" s="1"/>
  <c r="E35" i="13" s="1"/>
  <c r="E35" i="14" s="1"/>
  <c r="E35" i="15" s="1"/>
  <c r="E35" i="16" s="1"/>
  <c r="E35" i="17" s="1"/>
  <c r="E36" i="3"/>
  <c r="E36" i="4" s="1"/>
  <c r="E36" i="5" s="1"/>
  <c r="E36" i="6" s="1"/>
  <c r="E36" i="7" s="1"/>
  <c r="E36" i="8" s="1"/>
  <c r="E36" i="9" s="1"/>
  <c r="E36" i="10" s="1"/>
  <c r="E36" i="11" s="1"/>
  <c r="E36" i="12" s="1"/>
  <c r="E36" i="13" s="1"/>
  <c r="E36" i="14" s="1"/>
  <c r="E36" i="15" s="1"/>
  <c r="E36" i="16" s="1"/>
  <c r="E36" i="17" s="1"/>
  <c r="E37" i="3"/>
  <c r="E37" i="4" s="1"/>
  <c r="E37" i="5" s="1"/>
  <c r="E37" i="6" s="1"/>
  <c r="E37" i="7" s="1"/>
  <c r="E37" i="8" s="1"/>
  <c r="E37" i="9" s="1"/>
  <c r="E37" i="10" s="1"/>
  <c r="E37" i="11" s="1"/>
  <c r="E37" i="12" s="1"/>
  <c r="E37" i="13" s="1"/>
  <c r="E37" i="14" s="1"/>
  <c r="E37" i="15" s="1"/>
  <c r="E37" i="16" s="1"/>
  <c r="E37" i="17" s="1"/>
  <c r="E38" i="3"/>
  <c r="E38" i="4" s="1"/>
  <c r="E38" i="5" s="1"/>
  <c r="E38" i="6" s="1"/>
  <c r="E38" i="7" s="1"/>
  <c r="E38" i="8" s="1"/>
  <c r="E38" i="9" s="1"/>
  <c r="E38" i="10" s="1"/>
  <c r="E38" i="11" s="1"/>
  <c r="E38" i="12" s="1"/>
  <c r="E38" i="13" s="1"/>
  <c r="E38" i="14" s="1"/>
  <c r="E38" i="15" s="1"/>
  <c r="E38" i="16" s="1"/>
  <c r="E38" i="17" s="1"/>
  <c r="E39" i="3"/>
  <c r="E39" i="4" s="1"/>
  <c r="E39" i="5" s="1"/>
  <c r="E39" i="6" s="1"/>
  <c r="E39" i="7" s="1"/>
  <c r="E39" i="8" s="1"/>
  <c r="E39" i="9" s="1"/>
  <c r="E39" i="10" s="1"/>
  <c r="E39" i="11" s="1"/>
  <c r="E39" i="12" s="1"/>
  <c r="E39" i="13" s="1"/>
  <c r="E39" i="14" s="1"/>
  <c r="E39" i="15" s="1"/>
  <c r="E39" i="16" s="1"/>
  <c r="E39" i="17" s="1"/>
  <c r="E40" i="3"/>
  <c r="E40" i="4" s="1"/>
  <c r="E40" i="5" s="1"/>
  <c r="E40" i="6" s="1"/>
  <c r="E40" i="7" s="1"/>
  <c r="E40" i="8" s="1"/>
  <c r="E40" i="9" s="1"/>
  <c r="E40" i="10" s="1"/>
  <c r="E40" i="11" s="1"/>
  <c r="E40" i="12" s="1"/>
  <c r="E40" i="13" s="1"/>
  <c r="E40" i="14" s="1"/>
  <c r="E40" i="15" s="1"/>
  <c r="E40" i="16" s="1"/>
  <c r="E40" i="17" s="1"/>
  <c r="E41" i="3"/>
  <c r="E41" i="4" s="1"/>
  <c r="E41" i="5" s="1"/>
  <c r="E41" i="6" s="1"/>
  <c r="E41" i="7" s="1"/>
  <c r="E41" i="8" s="1"/>
  <c r="E41" i="9" s="1"/>
  <c r="E41" i="10" s="1"/>
  <c r="E41" i="11" s="1"/>
  <c r="E41" i="12" s="1"/>
  <c r="E41" i="13" s="1"/>
  <c r="E41" i="14" s="1"/>
  <c r="E41" i="15" s="1"/>
  <c r="E41" i="16" s="1"/>
  <c r="E41" i="17" s="1"/>
  <c r="E42" i="3"/>
  <c r="E42" i="4" s="1"/>
  <c r="E42" i="5" s="1"/>
  <c r="E42" i="6" s="1"/>
  <c r="E42" i="7" s="1"/>
  <c r="E42" i="8" s="1"/>
  <c r="E42" i="9" s="1"/>
  <c r="E42" i="10" s="1"/>
  <c r="E42" i="11" s="1"/>
  <c r="E42" i="12" s="1"/>
  <c r="E42" i="13" s="1"/>
  <c r="E42" i="14" s="1"/>
  <c r="E42" i="15" s="1"/>
  <c r="E42" i="16" s="1"/>
  <c r="E42" i="17" s="1"/>
  <c r="E43" i="3"/>
  <c r="E43" i="4" s="1"/>
  <c r="E43" i="5" s="1"/>
  <c r="E43" i="6" s="1"/>
  <c r="E43" i="7" s="1"/>
  <c r="E43" i="8" s="1"/>
  <c r="E43" i="9" s="1"/>
  <c r="E43" i="10" s="1"/>
  <c r="E43" i="11" s="1"/>
  <c r="E43" i="12" s="1"/>
  <c r="E43" i="13" s="1"/>
  <c r="E43" i="14" s="1"/>
  <c r="E43" i="15" s="1"/>
  <c r="E43" i="16" s="1"/>
  <c r="E43" i="17" s="1"/>
  <c r="E44" i="3"/>
  <c r="E44" i="4" s="1"/>
  <c r="E44" i="5" s="1"/>
  <c r="E44" i="6" s="1"/>
  <c r="E44" i="7" s="1"/>
  <c r="E44" i="8" s="1"/>
  <c r="E44" i="9" s="1"/>
  <c r="E44" i="10" s="1"/>
  <c r="E44" i="11" s="1"/>
  <c r="E44" i="12" s="1"/>
  <c r="E44" i="13" s="1"/>
  <c r="E44" i="14" s="1"/>
  <c r="E44" i="15" s="1"/>
  <c r="E44" i="16" s="1"/>
  <c r="E44" i="17" s="1"/>
  <c r="E45" i="3"/>
  <c r="E45" i="4" s="1"/>
  <c r="E45" i="5" s="1"/>
  <c r="E45" i="6" s="1"/>
  <c r="E45" i="7" s="1"/>
  <c r="E45" i="8" s="1"/>
  <c r="E45" i="9" s="1"/>
  <c r="E45" i="10" s="1"/>
  <c r="E45" i="11" s="1"/>
  <c r="E45" i="12" s="1"/>
  <c r="E45" i="13" s="1"/>
  <c r="E45" i="14" s="1"/>
  <c r="E45" i="15" s="1"/>
  <c r="E45" i="16" s="1"/>
  <c r="E45" i="17" s="1"/>
  <c r="E46" i="3"/>
  <c r="E46" i="4" s="1"/>
  <c r="E46" i="5" s="1"/>
  <c r="E46" i="6" s="1"/>
  <c r="E46" i="7" s="1"/>
  <c r="E46" i="8" s="1"/>
  <c r="E46" i="9" s="1"/>
  <c r="E46" i="10" s="1"/>
  <c r="E46" i="11" s="1"/>
  <c r="E46" i="12" s="1"/>
  <c r="E46" i="13" s="1"/>
  <c r="E46" i="14" s="1"/>
  <c r="E46" i="15" s="1"/>
  <c r="E46" i="16" s="1"/>
  <c r="E46" i="17" s="1"/>
  <c r="E47" i="3"/>
  <c r="E47" i="4" s="1"/>
  <c r="E47" i="5" s="1"/>
  <c r="E47" i="6" s="1"/>
  <c r="E47" i="7" s="1"/>
  <c r="E47" i="8" s="1"/>
  <c r="E47" i="9" s="1"/>
  <c r="E47" i="10" s="1"/>
  <c r="E47" i="11" s="1"/>
  <c r="E47" i="12" s="1"/>
  <c r="E47" i="13" s="1"/>
  <c r="E47" i="14" s="1"/>
  <c r="E47" i="15" s="1"/>
  <c r="E47" i="16" s="1"/>
  <c r="E47" i="17" s="1"/>
  <c r="E48" i="3"/>
  <c r="E48" i="4" s="1"/>
  <c r="E48" i="5" s="1"/>
  <c r="E48" i="6" s="1"/>
  <c r="E48" i="7" s="1"/>
  <c r="E48" i="8" s="1"/>
  <c r="E48" i="9" s="1"/>
  <c r="E48" i="10" s="1"/>
  <c r="E48" i="11" s="1"/>
  <c r="E48" i="12" s="1"/>
  <c r="E48" i="13" s="1"/>
  <c r="E48" i="14" s="1"/>
  <c r="E48" i="15" s="1"/>
  <c r="E48" i="16" s="1"/>
  <c r="E48" i="17" s="1"/>
  <c r="E49" i="3"/>
  <c r="E49" i="4" s="1"/>
  <c r="E49" i="5" s="1"/>
  <c r="E49" i="6" s="1"/>
  <c r="E49" i="7" s="1"/>
  <c r="E49" i="8" s="1"/>
  <c r="E49" i="9" s="1"/>
  <c r="E49" i="10" s="1"/>
  <c r="E49" i="11" s="1"/>
  <c r="E49" i="12" s="1"/>
  <c r="E49" i="13" s="1"/>
  <c r="E49" i="14" s="1"/>
  <c r="E49" i="15" s="1"/>
  <c r="E49" i="16" s="1"/>
  <c r="E49" i="17" s="1"/>
  <c r="E50" i="3"/>
  <c r="E50" i="4" s="1"/>
  <c r="E50" i="5" s="1"/>
  <c r="E50" i="6" s="1"/>
  <c r="E50" i="7" s="1"/>
  <c r="E50" i="8" s="1"/>
  <c r="E50" i="9" s="1"/>
  <c r="E50" i="10" s="1"/>
  <c r="E50" i="11" s="1"/>
  <c r="E50" i="12" s="1"/>
  <c r="E50" i="13" s="1"/>
  <c r="E50" i="14" s="1"/>
  <c r="E50" i="15" s="1"/>
  <c r="E50" i="16" s="1"/>
  <c r="E50" i="17" s="1"/>
  <c r="E51" i="3"/>
  <c r="E51" i="4" s="1"/>
  <c r="E51" i="5" s="1"/>
  <c r="E51" i="6" s="1"/>
  <c r="E51" i="7" s="1"/>
  <c r="E51" i="8" s="1"/>
  <c r="E51" i="9" s="1"/>
  <c r="E51" i="10" s="1"/>
  <c r="E51" i="11" s="1"/>
  <c r="E51" i="12" s="1"/>
  <c r="E51" i="13" s="1"/>
  <c r="E51" i="14" s="1"/>
  <c r="E51" i="15" s="1"/>
  <c r="E51" i="16" s="1"/>
  <c r="E51" i="17" s="1"/>
  <c r="E52" i="3"/>
  <c r="E52" i="4" s="1"/>
  <c r="E52" i="5" s="1"/>
  <c r="E52" i="6" s="1"/>
  <c r="E52" i="7" s="1"/>
  <c r="E52" i="8" s="1"/>
  <c r="E52" i="9" s="1"/>
  <c r="E52" i="10" s="1"/>
  <c r="E52" i="11" s="1"/>
  <c r="E52" i="12" s="1"/>
  <c r="E52" i="13" s="1"/>
  <c r="E52" i="14" s="1"/>
  <c r="E52" i="15" s="1"/>
  <c r="E52" i="16" s="1"/>
  <c r="E52" i="17" s="1"/>
  <c r="E53" i="3"/>
  <c r="E53" i="4" s="1"/>
  <c r="E53" i="5" s="1"/>
  <c r="E53" i="6" s="1"/>
  <c r="E53" i="7" s="1"/>
  <c r="E53" i="8" s="1"/>
  <c r="E53" i="9" s="1"/>
  <c r="E53" i="10" s="1"/>
  <c r="E53" i="11" s="1"/>
  <c r="E53" i="12" s="1"/>
  <c r="E53" i="13" s="1"/>
  <c r="E53" i="14" s="1"/>
  <c r="E53" i="15" s="1"/>
  <c r="E53" i="16" s="1"/>
  <c r="E53" i="17" s="1"/>
  <c r="G5" i="3" l="1"/>
  <c r="G6" i="3"/>
  <c r="G3" i="1"/>
  <c r="G4" i="1"/>
  <c r="G5" i="1"/>
  <c r="G6" i="1"/>
  <c r="G7" i="1"/>
  <c r="G8" i="1"/>
  <c r="I8" i="1" s="1"/>
  <c r="G9" i="1"/>
  <c r="G10" i="1"/>
  <c r="I10" i="1" s="1"/>
  <c r="G11" i="1"/>
  <c r="G12" i="1"/>
  <c r="I12" i="1" s="1"/>
  <c r="G13" i="1"/>
  <c r="I13" i="1" s="1"/>
  <c r="G14" i="1"/>
  <c r="G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G38" i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I54" i="1" l="1"/>
  <c r="Q2" i="1"/>
  <c r="R2" i="1"/>
  <c r="S5" i="4" l="1"/>
  <c r="B7" i="3"/>
  <c r="J53" i="16"/>
  <c r="J53" i="17" s="1"/>
  <c r="J53" i="3"/>
  <c r="L5" i="3"/>
  <c r="M5" i="3"/>
  <c r="L6" i="3"/>
  <c r="M6" i="3"/>
  <c r="L3" i="1"/>
  <c r="M3" i="1"/>
  <c r="O3" i="1"/>
  <c r="S3" i="1"/>
  <c r="L4" i="1"/>
  <c r="M4" i="1"/>
  <c r="S4" i="1"/>
  <c r="L5" i="1"/>
  <c r="M5" i="1"/>
  <c r="S5" i="1"/>
  <c r="L6" i="1"/>
  <c r="M6" i="1"/>
  <c r="N6" i="1"/>
  <c r="S6" i="1"/>
  <c r="L7" i="1"/>
  <c r="M7" i="1"/>
  <c r="S7" i="1"/>
  <c r="L8" i="1"/>
  <c r="M8" i="1"/>
  <c r="N8" i="1"/>
  <c r="O8" i="1"/>
  <c r="S8" i="1"/>
  <c r="L9" i="1"/>
  <c r="M9" i="1"/>
  <c r="S9" i="1"/>
  <c r="L10" i="1"/>
  <c r="M10" i="1"/>
  <c r="S10" i="1"/>
  <c r="L11" i="1"/>
  <c r="M11" i="1"/>
  <c r="N11" i="1"/>
  <c r="S11" i="1"/>
  <c r="L12" i="1"/>
  <c r="M12" i="1"/>
  <c r="N12" i="1"/>
  <c r="S12" i="1"/>
  <c r="L13" i="1"/>
  <c r="M13" i="1"/>
  <c r="S13" i="1"/>
  <c r="L14" i="1"/>
  <c r="M14" i="1"/>
  <c r="S14" i="1"/>
  <c r="L15" i="1"/>
  <c r="M15" i="1"/>
  <c r="N15" i="1"/>
  <c r="S15" i="1"/>
  <c r="L16" i="1"/>
  <c r="M16" i="1"/>
  <c r="N16" i="1"/>
  <c r="O16" i="1"/>
  <c r="S16" i="1"/>
  <c r="L17" i="1"/>
  <c r="M17" i="1"/>
  <c r="O17" i="1"/>
  <c r="S17" i="1"/>
  <c r="L18" i="1"/>
  <c r="M18" i="1"/>
  <c r="S18" i="1"/>
  <c r="L19" i="1"/>
  <c r="M19" i="1"/>
  <c r="S19" i="1"/>
  <c r="L20" i="1"/>
  <c r="M20" i="1"/>
  <c r="N20" i="1"/>
  <c r="S20" i="1"/>
  <c r="L21" i="1"/>
  <c r="M21" i="1"/>
  <c r="O21" i="1"/>
  <c r="S21" i="1"/>
  <c r="L22" i="1"/>
  <c r="M22" i="1"/>
  <c r="S22" i="1"/>
  <c r="L23" i="1"/>
  <c r="N23" i="1" s="1"/>
  <c r="M23" i="1"/>
  <c r="S23" i="1"/>
  <c r="L24" i="1"/>
  <c r="M24" i="1"/>
  <c r="N24" i="1"/>
  <c r="S24" i="1"/>
  <c r="L25" i="1"/>
  <c r="M25" i="1"/>
  <c r="S25" i="1"/>
  <c r="L26" i="1"/>
  <c r="M26" i="1"/>
  <c r="S26" i="1"/>
  <c r="L27" i="1"/>
  <c r="N27" i="1" s="1"/>
  <c r="M27" i="1"/>
  <c r="S27" i="1"/>
  <c r="L28" i="1"/>
  <c r="M28" i="1"/>
  <c r="N28" i="1"/>
  <c r="S28" i="1"/>
  <c r="L29" i="1"/>
  <c r="M29" i="1"/>
  <c r="S29" i="1"/>
  <c r="L30" i="1"/>
  <c r="M30" i="1"/>
  <c r="S30" i="1"/>
  <c r="L31" i="1"/>
  <c r="N31" i="1" s="1"/>
  <c r="M31" i="1"/>
  <c r="S31" i="1"/>
  <c r="L32" i="1"/>
  <c r="M32" i="1"/>
  <c r="N32" i="1"/>
  <c r="S32" i="1"/>
  <c r="L33" i="1"/>
  <c r="M33" i="1"/>
  <c r="S33" i="1"/>
  <c r="L34" i="1"/>
  <c r="M34" i="1"/>
  <c r="S34" i="1"/>
  <c r="L35" i="1"/>
  <c r="M35" i="1"/>
  <c r="O35" i="1"/>
  <c r="S35" i="1"/>
  <c r="L36" i="1"/>
  <c r="M36" i="1"/>
  <c r="S36" i="1"/>
  <c r="L37" i="1"/>
  <c r="M37" i="1"/>
  <c r="S37" i="1"/>
  <c r="L38" i="1"/>
  <c r="M38" i="1"/>
  <c r="S38" i="1"/>
  <c r="L39" i="1"/>
  <c r="M39" i="1"/>
  <c r="O39" i="1"/>
  <c r="S39" i="1"/>
  <c r="L40" i="1"/>
  <c r="M40" i="1"/>
  <c r="O40" i="1"/>
  <c r="S40" i="1"/>
  <c r="L41" i="1"/>
  <c r="M41" i="1"/>
  <c r="O41" i="1"/>
  <c r="S41" i="1"/>
  <c r="L42" i="1"/>
  <c r="M42" i="1"/>
  <c r="O42" i="1"/>
  <c r="S42" i="1"/>
  <c r="L43" i="1"/>
  <c r="M43" i="1"/>
  <c r="N43" i="1"/>
  <c r="O43" i="1"/>
  <c r="S43" i="1"/>
  <c r="L44" i="1"/>
  <c r="M44" i="1"/>
  <c r="O44" i="1"/>
  <c r="S44" i="1"/>
  <c r="L45" i="1"/>
  <c r="M45" i="1"/>
  <c r="O45" i="1"/>
  <c r="S45" i="1"/>
  <c r="L46" i="1"/>
  <c r="M46" i="1"/>
  <c r="O46" i="1"/>
  <c r="S46" i="1"/>
  <c r="L47" i="1"/>
  <c r="M47" i="1"/>
  <c r="N47" i="1"/>
  <c r="O47" i="1"/>
  <c r="S47" i="1"/>
  <c r="L48" i="1"/>
  <c r="M48" i="1"/>
  <c r="N48" i="1"/>
  <c r="O48" i="1"/>
  <c r="S48" i="1"/>
  <c r="L49" i="1"/>
  <c r="M49" i="1"/>
  <c r="O49" i="1"/>
  <c r="S49" i="1"/>
  <c r="L50" i="1"/>
  <c r="M50" i="1"/>
  <c r="O50" i="1"/>
  <c r="S50" i="1"/>
  <c r="L51" i="1"/>
  <c r="N51" i="1" s="1"/>
  <c r="M51" i="1"/>
  <c r="O51" i="1"/>
  <c r="S51" i="1"/>
  <c r="L52" i="1"/>
  <c r="M52" i="1"/>
  <c r="O52" i="1"/>
  <c r="S52" i="1"/>
  <c r="L53" i="1"/>
  <c r="M53" i="1"/>
  <c r="O53" i="1"/>
  <c r="S53" i="1"/>
  <c r="T53" i="1" l="1"/>
  <c r="R53" i="1"/>
  <c r="N52" i="1"/>
  <c r="T52" i="1"/>
  <c r="R52" i="1"/>
  <c r="T48" i="1"/>
  <c r="R48" i="1"/>
  <c r="T43" i="1"/>
  <c r="R43" i="1"/>
  <c r="T42" i="1"/>
  <c r="R42" i="1"/>
  <c r="T41" i="1"/>
  <c r="R41" i="1"/>
  <c r="T40" i="1"/>
  <c r="R40" i="1"/>
  <c r="T39" i="1"/>
  <c r="R39" i="1"/>
  <c r="T51" i="1"/>
  <c r="R51" i="1"/>
  <c r="T50" i="1"/>
  <c r="R50" i="1"/>
  <c r="T49" i="1"/>
  <c r="R49" i="1"/>
  <c r="T47" i="1"/>
  <c r="R47" i="1"/>
  <c r="T46" i="1"/>
  <c r="R46" i="1"/>
  <c r="T45" i="1"/>
  <c r="R45" i="1"/>
  <c r="T44" i="1"/>
  <c r="R44" i="1"/>
  <c r="T35" i="1"/>
  <c r="R35" i="1"/>
  <c r="R26" i="1"/>
  <c r="T21" i="1"/>
  <c r="R21" i="1"/>
  <c r="R19" i="1"/>
  <c r="R34" i="1"/>
  <c r="R33" i="1"/>
  <c r="R31" i="1"/>
  <c r="R30" i="1"/>
  <c r="R29" i="1"/>
  <c r="R27" i="1"/>
  <c r="R25" i="1"/>
  <c r="R23" i="1"/>
  <c r="R22" i="1"/>
  <c r="N19" i="1"/>
  <c r="P19" i="1" s="1"/>
  <c r="T19" i="1" s="1"/>
  <c r="R18" i="1"/>
  <c r="T17" i="1"/>
  <c r="R17" i="1"/>
  <c r="R32" i="1"/>
  <c r="R28" i="1"/>
  <c r="R24" i="1"/>
  <c r="R20" i="1"/>
  <c r="T16" i="1"/>
  <c r="R16" i="1"/>
  <c r="T8" i="1"/>
  <c r="R8" i="1"/>
  <c r="T5" i="1"/>
  <c r="I5" i="3" s="1"/>
  <c r="R5" i="1"/>
  <c r="R5" i="3"/>
  <c r="T3" i="1"/>
  <c r="N40" i="1"/>
  <c r="N21" i="1"/>
  <c r="N17" i="1"/>
  <c r="N13" i="1"/>
  <c r="U13" i="1" s="1"/>
  <c r="N9" i="1"/>
  <c r="U9" i="1" s="1"/>
  <c r="N36" i="1"/>
  <c r="U36" i="1" s="1"/>
  <c r="N44" i="1"/>
  <c r="N7" i="1"/>
  <c r="N3" i="1"/>
  <c r="R3" i="1" s="1"/>
  <c r="N39" i="1"/>
  <c r="U39" i="1" s="1"/>
  <c r="N35" i="1"/>
  <c r="N5" i="1"/>
  <c r="N50" i="1"/>
  <c r="P50" i="1" s="1"/>
  <c r="P48" i="1"/>
  <c r="U48" i="1"/>
  <c r="P39" i="1"/>
  <c r="N37" i="1"/>
  <c r="U37" i="1" s="1"/>
  <c r="N34" i="1"/>
  <c r="U34" i="1" s="1"/>
  <c r="O34" i="1" s="1"/>
  <c r="P32" i="1"/>
  <c r="T32" i="1" s="1"/>
  <c r="U32" i="1"/>
  <c r="O32" i="1" s="1"/>
  <c r="P47" i="1"/>
  <c r="U47" i="1"/>
  <c r="N45" i="1"/>
  <c r="U45" i="1" s="1"/>
  <c r="N42" i="1"/>
  <c r="U42" i="1" s="1"/>
  <c r="P40" i="1"/>
  <c r="U40" i="1"/>
  <c r="P31" i="1"/>
  <c r="T31" i="1" s="1"/>
  <c r="U31" i="1"/>
  <c r="O31" i="1" s="1"/>
  <c r="N29" i="1"/>
  <c r="U29" i="1" s="1"/>
  <c r="O29" i="1" s="1"/>
  <c r="N26" i="1"/>
  <c r="U26" i="1" s="1"/>
  <c r="O26" i="1" s="1"/>
  <c r="P24" i="1"/>
  <c r="T24" i="1" s="1"/>
  <c r="U24" i="1"/>
  <c r="O24" i="1" s="1"/>
  <c r="P21" i="1"/>
  <c r="U21" i="1"/>
  <c r="P17" i="1"/>
  <c r="U17" i="1"/>
  <c r="N4" i="1"/>
  <c r="P51" i="1"/>
  <c r="U51" i="1"/>
  <c r="N49" i="1"/>
  <c r="N46" i="1"/>
  <c r="P45" i="1"/>
  <c r="P44" i="1"/>
  <c r="U44" i="1"/>
  <c r="P35" i="1"/>
  <c r="U35" i="1"/>
  <c r="N33" i="1"/>
  <c r="N30" i="1"/>
  <c r="P28" i="1"/>
  <c r="T28" i="1" s="1"/>
  <c r="U28" i="1"/>
  <c r="O28" i="1" s="1"/>
  <c r="P20" i="1"/>
  <c r="T20" i="1" s="1"/>
  <c r="U20" i="1"/>
  <c r="O20" i="1" s="1"/>
  <c r="P16" i="1"/>
  <c r="U16" i="1"/>
  <c r="U12" i="1"/>
  <c r="O12" i="1" s="1"/>
  <c r="P12" i="1" s="1"/>
  <c r="T12" i="1" s="1"/>
  <c r="P8" i="1"/>
  <c r="U8" i="1"/>
  <c r="P3" i="1"/>
  <c r="U3" i="1"/>
  <c r="N53" i="1"/>
  <c r="P53" i="1" s="1"/>
  <c r="P23" i="1"/>
  <c r="T23" i="1" s="1"/>
  <c r="U23" i="1"/>
  <c r="O23" i="1" s="1"/>
  <c r="U6" i="1"/>
  <c r="O6" i="1" s="1"/>
  <c r="P6" i="1" s="1"/>
  <c r="T6" i="1" s="1"/>
  <c r="I6" i="3" s="1"/>
  <c r="P52" i="1"/>
  <c r="U52" i="1"/>
  <c r="P43" i="1"/>
  <c r="U43" i="1"/>
  <c r="N41" i="1"/>
  <c r="P41" i="1" s="1"/>
  <c r="N38" i="1"/>
  <c r="P34" i="1"/>
  <c r="T34" i="1" s="1"/>
  <c r="P27" i="1"/>
  <c r="T27" i="1" s="1"/>
  <c r="U27" i="1"/>
  <c r="O27" i="1" s="1"/>
  <c r="N25" i="1"/>
  <c r="P25" i="1" s="1"/>
  <c r="T25" i="1" s="1"/>
  <c r="N22" i="1"/>
  <c r="P22" i="1" s="1"/>
  <c r="T22" i="1" s="1"/>
  <c r="N18" i="1"/>
  <c r="N14" i="1"/>
  <c r="N10" i="1"/>
  <c r="U19" i="1"/>
  <c r="O19" i="1" s="1"/>
  <c r="U15" i="1"/>
  <c r="O15" i="1" s="1"/>
  <c r="P15" i="1" s="1"/>
  <c r="U11" i="1"/>
  <c r="O11" i="1" s="1"/>
  <c r="P11" i="1" s="1"/>
  <c r="U5" i="1"/>
  <c r="T2" i="1"/>
  <c r="R11" i="1" l="1"/>
  <c r="T11" i="1"/>
  <c r="I11" i="3" s="1"/>
  <c r="U4" i="1"/>
  <c r="O4" i="1" s="1"/>
  <c r="P4" i="1" s="1"/>
  <c r="O9" i="1"/>
  <c r="P9" i="1" s="1"/>
  <c r="T9" i="1" s="1"/>
  <c r="I9" i="3" s="1"/>
  <c r="O37" i="1"/>
  <c r="P37" i="1" s="1"/>
  <c r="O36" i="1"/>
  <c r="P36" i="1" s="1"/>
  <c r="T36" i="1" s="1"/>
  <c r="I36" i="3" s="1"/>
  <c r="O13" i="1"/>
  <c r="P13" i="1" s="1"/>
  <c r="T13" i="1" s="1"/>
  <c r="I13" i="3" s="1"/>
  <c r="R15" i="1"/>
  <c r="T15" i="1"/>
  <c r="R9" i="1"/>
  <c r="R12" i="1"/>
  <c r="R6" i="1"/>
  <c r="R13" i="1"/>
  <c r="O5" i="3"/>
  <c r="S5" i="3"/>
  <c r="T5" i="3"/>
  <c r="U7" i="1"/>
  <c r="O7" i="1" s="1"/>
  <c r="P7" i="1" s="1"/>
  <c r="O5" i="1"/>
  <c r="P5" i="1" s="1"/>
  <c r="U14" i="1"/>
  <c r="O14" i="1" s="1"/>
  <c r="P14" i="1" s="1"/>
  <c r="T14" i="1" s="1"/>
  <c r="I14" i="3" s="1"/>
  <c r="U49" i="1"/>
  <c r="P49" i="1"/>
  <c r="U25" i="1"/>
  <c r="O25" i="1" s="1"/>
  <c r="U10" i="1"/>
  <c r="O10" i="1" s="1"/>
  <c r="P10" i="1" s="1"/>
  <c r="T10" i="1" s="1"/>
  <c r="I10" i="3" s="1"/>
  <c r="P29" i="1"/>
  <c r="T29" i="1" s="1"/>
  <c r="U33" i="1"/>
  <c r="O33" i="1" s="1"/>
  <c r="P33" i="1"/>
  <c r="T33" i="1" s="1"/>
  <c r="P42" i="1"/>
  <c r="U46" i="1"/>
  <c r="P46" i="1"/>
  <c r="U50" i="1"/>
  <c r="U53" i="1"/>
  <c r="P26" i="1"/>
  <c r="T26" i="1" s="1"/>
  <c r="U30" i="1"/>
  <c r="O30" i="1" s="1"/>
  <c r="P30" i="1"/>
  <c r="T30" i="1" s="1"/>
  <c r="U41" i="1"/>
  <c r="P18" i="1"/>
  <c r="T18" i="1" s="1"/>
  <c r="I18" i="3" s="1"/>
  <c r="U18" i="1"/>
  <c r="O18" i="1" s="1"/>
  <c r="U38" i="1"/>
  <c r="O38" i="1" s="1"/>
  <c r="P38" i="1" s="1"/>
  <c r="U22" i="1"/>
  <c r="O22" i="1" s="1"/>
  <c r="B5" i="4"/>
  <c r="B5" i="5" s="1"/>
  <c r="C5" i="4"/>
  <c r="C5" i="5" s="1"/>
  <c r="D5" i="4"/>
  <c r="G5" i="4" s="1"/>
  <c r="J5" i="4"/>
  <c r="K5" i="4"/>
  <c r="K5" i="5" s="1"/>
  <c r="B3" i="3"/>
  <c r="B3" i="4" s="1"/>
  <c r="C3" i="3"/>
  <c r="C3" i="4" s="1"/>
  <c r="D3" i="3"/>
  <c r="G3" i="3" s="1"/>
  <c r="I3" i="3"/>
  <c r="J3" i="3"/>
  <c r="K3" i="3"/>
  <c r="K3" i="4" s="1"/>
  <c r="B4" i="3"/>
  <c r="B4" i="4" s="1"/>
  <c r="B4" i="5" s="1"/>
  <c r="C4" i="3"/>
  <c r="D4" i="3"/>
  <c r="G4" i="3" s="1"/>
  <c r="J4" i="3"/>
  <c r="K4" i="3"/>
  <c r="K4" i="4" s="1"/>
  <c r="K4" i="5" s="1"/>
  <c r="B6" i="4"/>
  <c r="B6" i="5" s="1"/>
  <c r="D6" i="4"/>
  <c r="G6" i="4" s="1"/>
  <c r="J6" i="4"/>
  <c r="K6" i="4"/>
  <c r="K6" i="5" s="1"/>
  <c r="I15" i="3"/>
  <c r="I20" i="3"/>
  <c r="I23" i="3"/>
  <c r="I27" i="3"/>
  <c r="I29" i="3"/>
  <c r="I31" i="3"/>
  <c r="I39" i="3"/>
  <c r="I40" i="3"/>
  <c r="I43" i="3"/>
  <c r="I45" i="3"/>
  <c r="I47" i="3"/>
  <c r="I52" i="3"/>
  <c r="I8" i="3"/>
  <c r="I12" i="3"/>
  <c r="I16" i="3"/>
  <c r="I17" i="3"/>
  <c r="I19" i="3"/>
  <c r="I21" i="3"/>
  <c r="I22" i="3"/>
  <c r="I24" i="3"/>
  <c r="I25" i="3"/>
  <c r="I26" i="3"/>
  <c r="I28" i="3"/>
  <c r="I30" i="3"/>
  <c r="I32" i="3"/>
  <c r="I33" i="3"/>
  <c r="I34" i="3"/>
  <c r="I35" i="3"/>
  <c r="I41" i="3"/>
  <c r="I42" i="3"/>
  <c r="I44" i="3"/>
  <c r="I46" i="3"/>
  <c r="I48" i="3"/>
  <c r="I49" i="3"/>
  <c r="I50" i="3"/>
  <c r="I51" i="3"/>
  <c r="I53" i="3"/>
  <c r="R36" i="1" l="1"/>
  <c r="T7" i="1"/>
  <c r="I7" i="3" s="1"/>
  <c r="R7" i="1"/>
  <c r="T38" i="1"/>
  <c r="I38" i="3" s="1"/>
  <c r="S38" i="3" s="1"/>
  <c r="R38" i="1"/>
  <c r="T37" i="1"/>
  <c r="I37" i="3" s="1"/>
  <c r="S37" i="3" s="1"/>
  <c r="R37" i="1"/>
  <c r="T4" i="1"/>
  <c r="I4" i="3" s="1"/>
  <c r="S4" i="3" s="1"/>
  <c r="R4" i="1"/>
  <c r="R10" i="1"/>
  <c r="R14" i="1"/>
  <c r="D5" i="5"/>
  <c r="G5" i="5" s="1"/>
  <c r="D6" i="5"/>
  <c r="G6" i="5" s="1"/>
  <c r="D4" i="4"/>
  <c r="G4" i="4" s="1"/>
  <c r="D3" i="4"/>
  <c r="G3" i="4" s="1"/>
  <c r="S50" i="3"/>
  <c r="O50" i="3"/>
  <c r="O44" i="3"/>
  <c r="S44" i="3"/>
  <c r="O41" i="3"/>
  <c r="S41" i="3"/>
  <c r="S34" i="3"/>
  <c r="S32" i="3"/>
  <c r="S25" i="3"/>
  <c r="S22" i="3"/>
  <c r="O17" i="3"/>
  <c r="S17" i="3"/>
  <c r="S10" i="3"/>
  <c r="O8" i="3"/>
  <c r="S8" i="3"/>
  <c r="S52" i="3"/>
  <c r="O52" i="3"/>
  <c r="S36" i="3"/>
  <c r="J6" i="5"/>
  <c r="O51" i="3"/>
  <c r="S51" i="3"/>
  <c r="O49" i="3"/>
  <c r="S49" i="3"/>
  <c r="O46" i="3"/>
  <c r="S46" i="3"/>
  <c r="O42" i="3"/>
  <c r="S42" i="3"/>
  <c r="O35" i="3"/>
  <c r="S35" i="3"/>
  <c r="S33" i="3"/>
  <c r="S30" i="3"/>
  <c r="S26" i="3"/>
  <c r="S24" i="3"/>
  <c r="O21" i="3"/>
  <c r="S21" i="3"/>
  <c r="S18" i="3"/>
  <c r="O16" i="3"/>
  <c r="S16" i="3"/>
  <c r="S12" i="3"/>
  <c r="S9" i="3"/>
  <c r="O47" i="3"/>
  <c r="S47" i="3"/>
  <c r="O43" i="3"/>
  <c r="S43" i="3"/>
  <c r="S39" i="3"/>
  <c r="O39" i="3"/>
  <c r="S31" i="3"/>
  <c r="S27" i="3"/>
  <c r="S20" i="3"/>
  <c r="S13" i="3"/>
  <c r="J3" i="4"/>
  <c r="L3" i="3"/>
  <c r="M3" i="3"/>
  <c r="J5" i="5"/>
  <c r="L5" i="4"/>
  <c r="M5" i="4"/>
  <c r="S48" i="3"/>
  <c r="O48" i="3"/>
  <c r="S28" i="3"/>
  <c r="S19" i="3"/>
  <c r="S14" i="3"/>
  <c r="O45" i="3"/>
  <c r="S45" i="3"/>
  <c r="O40" i="3"/>
  <c r="S40" i="3"/>
  <c r="S29" i="3"/>
  <c r="S23" i="3"/>
  <c r="S15" i="3"/>
  <c r="S11" i="3"/>
  <c r="S6" i="3"/>
  <c r="J4" i="4"/>
  <c r="M4" i="3"/>
  <c r="L4" i="3"/>
  <c r="O3" i="3"/>
  <c r="S3" i="3"/>
  <c r="S53" i="3"/>
  <c r="O53" i="3"/>
  <c r="C6" i="4"/>
  <c r="C6" i="5" s="1"/>
  <c r="C4" i="4"/>
  <c r="C4" i="5" s="1"/>
  <c r="A3" i="3"/>
  <c r="A4" i="3"/>
  <c r="A6" i="3"/>
  <c r="A7" i="3"/>
  <c r="B7" i="4"/>
  <c r="G7" i="3"/>
  <c r="K7" i="4"/>
  <c r="A8" i="3"/>
  <c r="G8" i="3"/>
  <c r="A9" i="3"/>
  <c r="B9" i="3"/>
  <c r="G9" i="3"/>
  <c r="K9" i="3"/>
  <c r="A10" i="3"/>
  <c r="B10" i="3"/>
  <c r="C10" i="3"/>
  <c r="G10" i="3"/>
  <c r="K10" i="3"/>
  <c r="A11" i="3"/>
  <c r="B11" i="3"/>
  <c r="C11" i="3"/>
  <c r="G11" i="3"/>
  <c r="K11" i="3"/>
  <c r="A12" i="3"/>
  <c r="B12" i="3"/>
  <c r="C12" i="3"/>
  <c r="D12" i="3"/>
  <c r="G12" i="3" s="1"/>
  <c r="K12" i="3"/>
  <c r="A13" i="3"/>
  <c r="B13" i="3"/>
  <c r="C13" i="3"/>
  <c r="D13" i="3"/>
  <c r="G13" i="3" s="1"/>
  <c r="K13" i="3"/>
  <c r="A14" i="3"/>
  <c r="B14" i="3"/>
  <c r="C14" i="3"/>
  <c r="D14" i="3"/>
  <c r="G14" i="3" s="1"/>
  <c r="K14" i="3"/>
  <c r="A15" i="3"/>
  <c r="B15" i="3"/>
  <c r="C15" i="3"/>
  <c r="D15" i="3"/>
  <c r="G15" i="3" s="1"/>
  <c r="K15" i="3"/>
  <c r="A16" i="3"/>
  <c r="B16" i="3"/>
  <c r="C16" i="3"/>
  <c r="D16" i="3"/>
  <c r="G16" i="3" s="1"/>
  <c r="J16" i="3"/>
  <c r="K16" i="3"/>
  <c r="A17" i="3"/>
  <c r="B17" i="3"/>
  <c r="C17" i="3"/>
  <c r="D17" i="3"/>
  <c r="G17" i="3" s="1"/>
  <c r="J17" i="3"/>
  <c r="K17" i="3"/>
  <c r="A18" i="3"/>
  <c r="B18" i="3"/>
  <c r="C18" i="3"/>
  <c r="D18" i="3"/>
  <c r="G18" i="3" s="1"/>
  <c r="J18" i="3"/>
  <c r="K18" i="3"/>
  <c r="A19" i="3"/>
  <c r="B19" i="3"/>
  <c r="C19" i="3"/>
  <c r="D19" i="3"/>
  <c r="G19" i="3" s="1"/>
  <c r="J19" i="3"/>
  <c r="K19" i="3"/>
  <c r="A20" i="3"/>
  <c r="B20" i="3"/>
  <c r="C20" i="3"/>
  <c r="D20" i="3"/>
  <c r="G20" i="3" s="1"/>
  <c r="J20" i="3"/>
  <c r="K20" i="3"/>
  <c r="A21" i="3"/>
  <c r="B21" i="3"/>
  <c r="C21" i="3"/>
  <c r="D21" i="3"/>
  <c r="G21" i="3" s="1"/>
  <c r="J21" i="3"/>
  <c r="K21" i="3"/>
  <c r="A22" i="3"/>
  <c r="B22" i="3"/>
  <c r="C22" i="3"/>
  <c r="D22" i="3"/>
  <c r="G22" i="3" s="1"/>
  <c r="J22" i="3"/>
  <c r="K22" i="3"/>
  <c r="A23" i="3"/>
  <c r="B23" i="3"/>
  <c r="C23" i="3"/>
  <c r="D23" i="3"/>
  <c r="G23" i="3" s="1"/>
  <c r="J23" i="3"/>
  <c r="K23" i="3"/>
  <c r="A24" i="3"/>
  <c r="B24" i="3"/>
  <c r="C24" i="3"/>
  <c r="D24" i="3"/>
  <c r="G24" i="3" s="1"/>
  <c r="J24" i="3"/>
  <c r="K24" i="3"/>
  <c r="A25" i="3"/>
  <c r="B25" i="3"/>
  <c r="C25" i="3"/>
  <c r="D25" i="3"/>
  <c r="G25" i="3" s="1"/>
  <c r="J25" i="3"/>
  <c r="K25" i="3"/>
  <c r="A26" i="3"/>
  <c r="B26" i="3"/>
  <c r="C26" i="3"/>
  <c r="D26" i="3"/>
  <c r="G26" i="3" s="1"/>
  <c r="J26" i="3"/>
  <c r="K26" i="3"/>
  <c r="A27" i="3"/>
  <c r="B27" i="3"/>
  <c r="C27" i="3"/>
  <c r="D27" i="3"/>
  <c r="G27" i="3" s="1"/>
  <c r="J27" i="3"/>
  <c r="K27" i="3"/>
  <c r="A28" i="3"/>
  <c r="B28" i="3"/>
  <c r="C28" i="3"/>
  <c r="D28" i="3"/>
  <c r="G28" i="3" s="1"/>
  <c r="J28" i="3"/>
  <c r="K28" i="3"/>
  <c r="A29" i="3"/>
  <c r="B29" i="3"/>
  <c r="C29" i="3"/>
  <c r="D29" i="3"/>
  <c r="G29" i="3" s="1"/>
  <c r="J29" i="3"/>
  <c r="K29" i="3"/>
  <c r="A30" i="3"/>
  <c r="B30" i="3"/>
  <c r="C30" i="3"/>
  <c r="D30" i="3"/>
  <c r="G30" i="3" s="1"/>
  <c r="J30" i="3"/>
  <c r="K30" i="3"/>
  <c r="A31" i="3"/>
  <c r="B31" i="3"/>
  <c r="C31" i="3"/>
  <c r="D31" i="3"/>
  <c r="G31" i="3" s="1"/>
  <c r="J31" i="3"/>
  <c r="K31" i="3"/>
  <c r="A32" i="3"/>
  <c r="B32" i="3"/>
  <c r="C32" i="3"/>
  <c r="D32" i="3"/>
  <c r="G32" i="3" s="1"/>
  <c r="J32" i="3"/>
  <c r="K32" i="3"/>
  <c r="A33" i="3"/>
  <c r="B33" i="3"/>
  <c r="C33" i="3"/>
  <c r="D33" i="3"/>
  <c r="G33" i="3" s="1"/>
  <c r="J33" i="3"/>
  <c r="K33" i="3"/>
  <c r="A34" i="3"/>
  <c r="B34" i="3"/>
  <c r="C34" i="3"/>
  <c r="D34" i="3"/>
  <c r="G34" i="3" s="1"/>
  <c r="J34" i="3"/>
  <c r="K34" i="3"/>
  <c r="A35" i="3"/>
  <c r="B35" i="3"/>
  <c r="C35" i="3"/>
  <c r="D35" i="3"/>
  <c r="G35" i="3" s="1"/>
  <c r="J35" i="3"/>
  <c r="K35" i="3"/>
  <c r="A36" i="3"/>
  <c r="B36" i="3"/>
  <c r="C36" i="3"/>
  <c r="D36" i="3"/>
  <c r="G36" i="3" s="1"/>
  <c r="K36" i="3"/>
  <c r="A37" i="3"/>
  <c r="B37" i="3"/>
  <c r="C37" i="3"/>
  <c r="D37" i="3"/>
  <c r="G37" i="3" s="1"/>
  <c r="K37" i="3"/>
  <c r="A38" i="3"/>
  <c r="B38" i="3"/>
  <c r="C38" i="3"/>
  <c r="D38" i="3"/>
  <c r="G38" i="3" s="1"/>
  <c r="K38" i="3"/>
  <c r="A39" i="3"/>
  <c r="B39" i="3"/>
  <c r="C39" i="3"/>
  <c r="D39" i="3"/>
  <c r="G39" i="3" s="1"/>
  <c r="J39" i="3"/>
  <c r="K39" i="3"/>
  <c r="A40" i="3"/>
  <c r="B40" i="3"/>
  <c r="C40" i="3"/>
  <c r="D40" i="3"/>
  <c r="G40" i="3" s="1"/>
  <c r="J40" i="3"/>
  <c r="K40" i="3"/>
  <c r="A41" i="3"/>
  <c r="B41" i="3"/>
  <c r="C41" i="3"/>
  <c r="D41" i="3"/>
  <c r="G41" i="3" s="1"/>
  <c r="J41" i="3"/>
  <c r="K41" i="3"/>
  <c r="A42" i="3"/>
  <c r="B42" i="3"/>
  <c r="C42" i="3"/>
  <c r="D42" i="3"/>
  <c r="G42" i="3" s="1"/>
  <c r="J42" i="3"/>
  <c r="K42" i="3"/>
  <c r="A43" i="3"/>
  <c r="B43" i="3"/>
  <c r="C43" i="3"/>
  <c r="D43" i="3"/>
  <c r="G43" i="3" s="1"/>
  <c r="J43" i="3"/>
  <c r="K43" i="3"/>
  <c r="A44" i="3"/>
  <c r="B44" i="3"/>
  <c r="C44" i="3"/>
  <c r="D44" i="3"/>
  <c r="G44" i="3" s="1"/>
  <c r="J44" i="3"/>
  <c r="K44" i="3"/>
  <c r="A45" i="3"/>
  <c r="B45" i="3"/>
  <c r="C45" i="3"/>
  <c r="D45" i="3"/>
  <c r="G45" i="3" s="1"/>
  <c r="J45" i="3"/>
  <c r="K45" i="3"/>
  <c r="A46" i="3"/>
  <c r="B46" i="3"/>
  <c r="C46" i="3"/>
  <c r="D46" i="3"/>
  <c r="G46" i="3" s="1"/>
  <c r="J46" i="3"/>
  <c r="K46" i="3"/>
  <c r="A47" i="3"/>
  <c r="B47" i="3"/>
  <c r="C47" i="3"/>
  <c r="D47" i="3"/>
  <c r="G47" i="3" s="1"/>
  <c r="J47" i="3"/>
  <c r="K47" i="3"/>
  <c r="A48" i="3"/>
  <c r="B48" i="3"/>
  <c r="C48" i="3"/>
  <c r="D48" i="3"/>
  <c r="G48" i="3" s="1"/>
  <c r="J48" i="3"/>
  <c r="K48" i="3"/>
  <c r="A49" i="3"/>
  <c r="B49" i="3"/>
  <c r="C49" i="3"/>
  <c r="D49" i="3"/>
  <c r="G49" i="3" s="1"/>
  <c r="J49" i="3"/>
  <c r="K49" i="3"/>
  <c r="A50" i="3"/>
  <c r="B50" i="3"/>
  <c r="C50" i="3"/>
  <c r="D50" i="3"/>
  <c r="G50" i="3" s="1"/>
  <c r="J50" i="3"/>
  <c r="K50" i="3"/>
  <c r="A51" i="3"/>
  <c r="B51" i="3"/>
  <c r="C51" i="3"/>
  <c r="D51" i="3"/>
  <c r="G51" i="3" s="1"/>
  <c r="J51" i="3"/>
  <c r="K51" i="3"/>
  <c r="A52" i="3"/>
  <c r="B52" i="3"/>
  <c r="C52" i="3"/>
  <c r="D52" i="3"/>
  <c r="G52" i="3" s="1"/>
  <c r="J52" i="3"/>
  <c r="K52" i="3"/>
  <c r="A53" i="3"/>
  <c r="B53" i="3"/>
  <c r="C53" i="3"/>
  <c r="D53" i="3"/>
  <c r="G53" i="3" s="1"/>
  <c r="K53" i="3"/>
  <c r="M6" i="4" l="1"/>
  <c r="T3" i="3"/>
  <c r="L6" i="4"/>
  <c r="R5" i="4"/>
  <c r="D7" i="4"/>
  <c r="G7" i="4" s="1"/>
  <c r="D4" i="5"/>
  <c r="G4" i="5" s="1"/>
  <c r="L52" i="3"/>
  <c r="M52" i="3"/>
  <c r="M51" i="3"/>
  <c r="L51" i="3"/>
  <c r="M50" i="3"/>
  <c r="L50" i="3"/>
  <c r="M49" i="3"/>
  <c r="L49" i="3"/>
  <c r="L48" i="3"/>
  <c r="M48" i="3"/>
  <c r="L47" i="3"/>
  <c r="M47" i="3"/>
  <c r="L46" i="3"/>
  <c r="M46" i="3"/>
  <c r="L45" i="3"/>
  <c r="M45" i="3"/>
  <c r="M44" i="3"/>
  <c r="L44" i="3"/>
  <c r="L43" i="3"/>
  <c r="M43" i="3"/>
  <c r="L42" i="3"/>
  <c r="M42" i="3"/>
  <c r="M41" i="3"/>
  <c r="L41" i="3"/>
  <c r="L40" i="3"/>
  <c r="M40" i="3"/>
  <c r="M39" i="3"/>
  <c r="L39" i="3"/>
  <c r="M38" i="3"/>
  <c r="L38" i="3"/>
  <c r="L37" i="3"/>
  <c r="M37" i="3"/>
  <c r="M36" i="3"/>
  <c r="L36" i="3"/>
  <c r="L35" i="3"/>
  <c r="M35" i="3"/>
  <c r="L34" i="3"/>
  <c r="M34" i="3"/>
  <c r="M33" i="3"/>
  <c r="L33" i="3"/>
  <c r="L32" i="3"/>
  <c r="M32" i="3"/>
  <c r="M31" i="3"/>
  <c r="L31" i="3"/>
  <c r="M30" i="3"/>
  <c r="L30" i="3"/>
  <c r="L29" i="3"/>
  <c r="M29" i="3"/>
  <c r="M28" i="3"/>
  <c r="L28" i="3"/>
  <c r="L27" i="3"/>
  <c r="M27" i="3"/>
  <c r="L26" i="3"/>
  <c r="M26" i="3"/>
  <c r="M25" i="3"/>
  <c r="L25" i="3"/>
  <c r="L24" i="3"/>
  <c r="M24" i="3"/>
  <c r="M23" i="3"/>
  <c r="L23" i="3"/>
  <c r="M22" i="3"/>
  <c r="L22" i="3"/>
  <c r="L21" i="3"/>
  <c r="M21" i="3"/>
  <c r="M20" i="3"/>
  <c r="L20" i="3"/>
  <c r="L19" i="3"/>
  <c r="M19" i="3"/>
  <c r="L18" i="3"/>
  <c r="M18" i="3"/>
  <c r="M17" i="3"/>
  <c r="L17" i="3"/>
  <c r="L16" i="3"/>
  <c r="M16" i="3"/>
  <c r="M15" i="3"/>
  <c r="L15" i="3"/>
  <c r="M14" i="3"/>
  <c r="L14" i="3"/>
  <c r="L13" i="3"/>
  <c r="M13" i="3"/>
  <c r="M12" i="3"/>
  <c r="L12" i="3"/>
  <c r="L11" i="3"/>
  <c r="M11" i="3"/>
  <c r="L10" i="3"/>
  <c r="M10" i="3"/>
  <c r="M9" i="3"/>
  <c r="L9" i="3"/>
  <c r="M8" i="3"/>
  <c r="L8" i="3"/>
  <c r="J7" i="4"/>
  <c r="M7" i="3"/>
  <c r="L7" i="3"/>
  <c r="J4" i="5"/>
  <c r="M4" i="4"/>
  <c r="L4" i="4"/>
  <c r="M5" i="5"/>
  <c r="L5" i="5"/>
  <c r="L3" i="4"/>
  <c r="M3" i="4"/>
  <c r="L6" i="5"/>
  <c r="M6" i="5"/>
  <c r="M53" i="3"/>
  <c r="L53" i="3"/>
  <c r="C7" i="4"/>
  <c r="J3" i="5"/>
  <c r="D4" i="6"/>
  <c r="G4" i="6" s="1"/>
  <c r="K4" i="6"/>
  <c r="K4" i="7" s="1"/>
  <c r="K4" i="8" s="1"/>
  <c r="K4" i="9" s="1"/>
  <c r="K4" i="10" s="1"/>
  <c r="K4" i="11" s="1"/>
  <c r="K4" i="12" s="1"/>
  <c r="K4" i="13" s="1"/>
  <c r="K4" i="14" s="1"/>
  <c r="K4" i="15" s="1"/>
  <c r="K4" i="16" s="1"/>
  <c r="K4" i="17" s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B4" i="6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O54" i="1"/>
  <c r="B3" i="5"/>
  <c r="B3" i="6" s="1"/>
  <c r="B3" i="7" s="1"/>
  <c r="B3" i="8" s="1"/>
  <c r="B3" i="9" s="1"/>
  <c r="B3" i="10" s="1"/>
  <c r="B3" i="11" s="1"/>
  <c r="B3" i="12" s="1"/>
  <c r="B3" i="13" s="1"/>
  <c r="B3" i="14" s="1"/>
  <c r="B3" i="15" s="1"/>
  <c r="B3" i="16" s="1"/>
  <c r="B3" i="17" s="1"/>
  <c r="D3" i="5"/>
  <c r="G3" i="5" s="1"/>
  <c r="K3" i="5"/>
  <c r="A4" i="4"/>
  <c r="A4" i="5" s="1"/>
  <c r="A4" i="6" s="1"/>
  <c r="A4" i="7" s="1"/>
  <c r="A4" i="8" s="1"/>
  <c r="A4" i="9" s="1"/>
  <c r="A4" i="10" s="1"/>
  <c r="A4" i="11" s="1"/>
  <c r="A4" i="12" s="1"/>
  <c r="A4" i="13" s="1"/>
  <c r="A4" i="14" s="1"/>
  <c r="A4" i="15" s="1"/>
  <c r="A4" i="16" s="1"/>
  <c r="A4" i="17" s="1"/>
  <c r="A5" i="4"/>
  <c r="A5" i="5" s="1"/>
  <c r="A5" i="6" s="1"/>
  <c r="A5" i="7" s="1"/>
  <c r="A5" i="8" s="1"/>
  <c r="A5" i="9" s="1"/>
  <c r="A5" i="10" s="1"/>
  <c r="A5" i="11" s="1"/>
  <c r="A5" i="12" s="1"/>
  <c r="A5" i="13" s="1"/>
  <c r="A5" i="14" s="1"/>
  <c r="A5" i="15" s="1"/>
  <c r="A5" i="16" s="1"/>
  <c r="A5" i="17" s="1"/>
  <c r="B5" i="6"/>
  <c r="B5" i="7" s="1"/>
  <c r="B5" i="8" s="1"/>
  <c r="B5" i="9" s="1"/>
  <c r="B5" i="10" s="1"/>
  <c r="B5" i="11" s="1"/>
  <c r="B5" i="12" s="1"/>
  <c r="B5" i="13" s="1"/>
  <c r="B5" i="14" s="1"/>
  <c r="B5" i="15" s="1"/>
  <c r="B5" i="16" s="1"/>
  <c r="B5" i="17" s="1"/>
  <c r="B6" i="6"/>
  <c r="B6" i="7" s="1"/>
  <c r="B6" i="8" s="1"/>
  <c r="B6" i="9" s="1"/>
  <c r="B6" i="10" s="1"/>
  <c r="B6" i="11" s="1"/>
  <c r="B6" i="12" s="1"/>
  <c r="B6" i="13" s="1"/>
  <c r="B6" i="14" s="1"/>
  <c r="B6" i="15" s="1"/>
  <c r="B6" i="16" s="1"/>
  <c r="B6" i="17" s="1"/>
  <c r="K9" i="4"/>
  <c r="K9" i="5" s="1"/>
  <c r="K9" i="6" s="1"/>
  <c r="K9" i="7" s="1"/>
  <c r="K9" i="8" s="1"/>
  <c r="K9" i="9" s="1"/>
  <c r="K9" i="10" s="1"/>
  <c r="K9" i="11" s="1"/>
  <c r="K9" i="12" s="1"/>
  <c r="K9" i="13" s="1"/>
  <c r="K9" i="14" s="1"/>
  <c r="K9" i="15" s="1"/>
  <c r="K9" i="16" s="1"/>
  <c r="K9" i="17" s="1"/>
  <c r="C44" i="4"/>
  <c r="A6" i="4"/>
  <c r="A6" i="5" s="1"/>
  <c r="A6" i="6" s="1"/>
  <c r="A6" i="7" s="1"/>
  <c r="A6" i="8" s="1"/>
  <c r="A6" i="9" s="1"/>
  <c r="A6" i="10" s="1"/>
  <c r="A6" i="11" s="1"/>
  <c r="A6" i="12" s="1"/>
  <c r="A6" i="13" s="1"/>
  <c r="A6" i="14" s="1"/>
  <c r="A6" i="15" s="1"/>
  <c r="A6" i="16" s="1"/>
  <c r="A6" i="17" s="1"/>
  <c r="A7" i="4"/>
  <c r="J7" i="5"/>
  <c r="K7" i="5"/>
  <c r="K7" i="6" s="1"/>
  <c r="K7" i="7" s="1"/>
  <c r="K7" i="8" s="1"/>
  <c r="K7" i="9" s="1"/>
  <c r="K7" i="10" s="1"/>
  <c r="K7" i="11" s="1"/>
  <c r="K7" i="12" s="1"/>
  <c r="K7" i="13" s="1"/>
  <c r="K7" i="14" s="1"/>
  <c r="K7" i="15" s="1"/>
  <c r="K7" i="16" s="1"/>
  <c r="K7" i="17" s="1"/>
  <c r="A8" i="4"/>
  <c r="A8" i="5" s="1"/>
  <c r="A8" i="6" s="1"/>
  <c r="A8" i="7" s="1"/>
  <c r="A8" i="8" s="1"/>
  <c r="A8" i="9" s="1"/>
  <c r="A8" i="10" s="1"/>
  <c r="A8" i="11" s="1"/>
  <c r="A8" i="12" s="1"/>
  <c r="A8" i="13" s="1"/>
  <c r="A8" i="14" s="1"/>
  <c r="A8" i="15" s="1"/>
  <c r="A8" i="16" s="1"/>
  <c r="B8" i="4"/>
  <c r="C8" i="4"/>
  <c r="D8" i="4"/>
  <c r="G8" i="4" s="1"/>
  <c r="J8" i="4"/>
  <c r="K8" i="4"/>
  <c r="K8" i="5" s="1"/>
  <c r="K8" i="6" s="1"/>
  <c r="K8" i="7" s="1"/>
  <c r="K8" i="8" s="1"/>
  <c r="K8" i="9" s="1"/>
  <c r="K8" i="10" s="1"/>
  <c r="K8" i="11" s="1"/>
  <c r="K8" i="12" s="1"/>
  <c r="K8" i="13" s="1"/>
  <c r="K8" i="14" s="1"/>
  <c r="K8" i="15" s="1"/>
  <c r="K8" i="16" s="1"/>
  <c r="K8" i="17" s="1"/>
  <c r="A9" i="4"/>
  <c r="B9" i="4"/>
  <c r="B9" i="5" s="1"/>
  <c r="B9" i="6" s="1"/>
  <c r="B9" i="7" s="1"/>
  <c r="B9" i="8" s="1"/>
  <c r="B9" i="9" s="1"/>
  <c r="B9" i="10" s="1"/>
  <c r="B9" i="11" s="1"/>
  <c r="B9" i="12" s="1"/>
  <c r="B9" i="13" s="1"/>
  <c r="B9" i="14" s="1"/>
  <c r="B9" i="15" s="1"/>
  <c r="B9" i="16" s="1"/>
  <c r="B9" i="17" s="1"/>
  <c r="C9" i="4"/>
  <c r="D9" i="4"/>
  <c r="G9" i="4" s="1"/>
  <c r="A10" i="4"/>
  <c r="A10" i="5" s="1"/>
  <c r="A10" i="6" s="1"/>
  <c r="A10" i="7" s="1"/>
  <c r="A10" i="8" s="1"/>
  <c r="A10" i="9" s="1"/>
  <c r="A10" i="10" s="1"/>
  <c r="A10" i="11" s="1"/>
  <c r="A10" i="12" s="1"/>
  <c r="A10" i="13" s="1"/>
  <c r="A10" i="14" s="1"/>
  <c r="A10" i="15" s="1"/>
  <c r="A10" i="16" s="1"/>
  <c r="B10" i="4"/>
  <c r="B10" i="5" s="1"/>
  <c r="B10" i="6" s="1"/>
  <c r="B10" i="7" s="1"/>
  <c r="B10" i="8" s="1"/>
  <c r="B10" i="9" s="1"/>
  <c r="B10" i="10" s="1"/>
  <c r="B10" i="11" s="1"/>
  <c r="B10" i="12" s="1"/>
  <c r="B10" i="13" s="1"/>
  <c r="B10" i="14" s="1"/>
  <c r="B10" i="15" s="1"/>
  <c r="B10" i="16" s="1"/>
  <c r="B10" i="17" s="1"/>
  <c r="D10" i="4"/>
  <c r="G10" i="4" s="1"/>
  <c r="K10" i="4"/>
  <c r="K10" i="5" s="1"/>
  <c r="K10" i="6" s="1"/>
  <c r="K10" i="7" s="1"/>
  <c r="K10" i="8" s="1"/>
  <c r="K10" i="9" s="1"/>
  <c r="K10" i="10" s="1"/>
  <c r="K10" i="11" s="1"/>
  <c r="K10" i="12" s="1"/>
  <c r="K10" i="13" s="1"/>
  <c r="K10" i="14" s="1"/>
  <c r="K10" i="15" s="1"/>
  <c r="K10" i="16" s="1"/>
  <c r="K10" i="17" s="1"/>
  <c r="A11" i="4"/>
  <c r="A11" i="5" s="1"/>
  <c r="A11" i="6" s="1"/>
  <c r="A11" i="7" s="1"/>
  <c r="A11" i="8" s="1"/>
  <c r="A11" i="9" s="1"/>
  <c r="A11" i="10" s="1"/>
  <c r="A11" i="11" s="1"/>
  <c r="A11" i="12" s="1"/>
  <c r="A11" i="13" s="1"/>
  <c r="A11" i="14" s="1"/>
  <c r="A11" i="15" s="1"/>
  <c r="A11" i="16" s="1"/>
  <c r="B11" i="4"/>
  <c r="D11" i="4"/>
  <c r="G11" i="4" s="1"/>
  <c r="K11" i="4"/>
  <c r="K11" i="5" s="1"/>
  <c r="K11" i="6" s="1"/>
  <c r="K11" i="7" s="1"/>
  <c r="K11" i="8" s="1"/>
  <c r="K11" i="9" s="1"/>
  <c r="K11" i="10" s="1"/>
  <c r="K11" i="11" s="1"/>
  <c r="K11" i="12" s="1"/>
  <c r="K11" i="13" s="1"/>
  <c r="K11" i="14" s="1"/>
  <c r="K11" i="15" s="1"/>
  <c r="K11" i="16" s="1"/>
  <c r="K11" i="17" s="1"/>
  <c r="A12" i="4"/>
  <c r="A12" i="5" s="1"/>
  <c r="A12" i="6" s="1"/>
  <c r="A12" i="7" s="1"/>
  <c r="A12" i="8" s="1"/>
  <c r="A12" i="9" s="1"/>
  <c r="A12" i="10" s="1"/>
  <c r="A12" i="11" s="1"/>
  <c r="A12" i="12" s="1"/>
  <c r="A12" i="13" s="1"/>
  <c r="A12" i="14" s="1"/>
  <c r="A12" i="15" s="1"/>
  <c r="A12" i="16" s="1"/>
  <c r="B12" i="4"/>
  <c r="B12" i="5" s="1"/>
  <c r="B12" i="6" s="1"/>
  <c r="B12" i="7" s="1"/>
  <c r="B12" i="8" s="1"/>
  <c r="B12" i="9" s="1"/>
  <c r="B12" i="10" s="1"/>
  <c r="B12" i="11" s="1"/>
  <c r="B12" i="12" s="1"/>
  <c r="B12" i="13" s="1"/>
  <c r="B12" i="14" s="1"/>
  <c r="B12" i="15" s="1"/>
  <c r="B12" i="16" s="1"/>
  <c r="B12" i="17" s="1"/>
  <c r="D12" i="4"/>
  <c r="G12" i="4" s="1"/>
  <c r="K12" i="4"/>
  <c r="K12" i="5" s="1"/>
  <c r="K12" i="6" s="1"/>
  <c r="K12" i="7" s="1"/>
  <c r="K12" i="8" s="1"/>
  <c r="K12" i="9" s="1"/>
  <c r="K12" i="10" s="1"/>
  <c r="K12" i="11" s="1"/>
  <c r="K12" i="12" s="1"/>
  <c r="K12" i="13" s="1"/>
  <c r="K12" i="14" s="1"/>
  <c r="K12" i="15" s="1"/>
  <c r="K12" i="16" s="1"/>
  <c r="K12" i="17" s="1"/>
  <c r="A13" i="4"/>
  <c r="A13" i="5" s="1"/>
  <c r="A13" i="6" s="1"/>
  <c r="A13" i="7" s="1"/>
  <c r="A13" i="8" s="1"/>
  <c r="A13" i="9" s="1"/>
  <c r="A13" i="10" s="1"/>
  <c r="A13" i="11" s="1"/>
  <c r="A13" i="12" s="1"/>
  <c r="A13" i="13" s="1"/>
  <c r="A13" i="14" s="1"/>
  <c r="A13" i="15" s="1"/>
  <c r="A13" i="16" s="1"/>
  <c r="B13" i="4"/>
  <c r="B13" i="5" s="1"/>
  <c r="B13" i="6" s="1"/>
  <c r="B13" i="7" s="1"/>
  <c r="B13" i="8" s="1"/>
  <c r="B13" i="9" s="1"/>
  <c r="B13" i="10" s="1"/>
  <c r="B13" i="11" s="1"/>
  <c r="B13" i="12" s="1"/>
  <c r="B13" i="13" s="1"/>
  <c r="B13" i="14" s="1"/>
  <c r="B13" i="15" s="1"/>
  <c r="B13" i="16" s="1"/>
  <c r="B13" i="17" s="1"/>
  <c r="D13" i="4"/>
  <c r="G13" i="4" s="1"/>
  <c r="K13" i="4"/>
  <c r="K13" i="5" s="1"/>
  <c r="K13" i="6" s="1"/>
  <c r="K13" i="7" s="1"/>
  <c r="K13" i="8" s="1"/>
  <c r="K13" i="9" s="1"/>
  <c r="K13" i="10" s="1"/>
  <c r="K13" i="11" s="1"/>
  <c r="K13" i="12" s="1"/>
  <c r="K13" i="13" s="1"/>
  <c r="K13" i="14" s="1"/>
  <c r="K13" i="15" s="1"/>
  <c r="K13" i="16" s="1"/>
  <c r="K13" i="17" s="1"/>
  <c r="A14" i="4"/>
  <c r="A14" i="5" s="1"/>
  <c r="A14" i="6" s="1"/>
  <c r="A14" i="7" s="1"/>
  <c r="A14" i="8" s="1"/>
  <c r="A14" i="9" s="1"/>
  <c r="A14" i="10" s="1"/>
  <c r="A14" i="11" s="1"/>
  <c r="A14" i="12" s="1"/>
  <c r="A14" i="13" s="1"/>
  <c r="A14" i="14" s="1"/>
  <c r="A14" i="15" s="1"/>
  <c r="A14" i="16" s="1"/>
  <c r="B14" i="4"/>
  <c r="B14" i="5" s="1"/>
  <c r="B14" i="6" s="1"/>
  <c r="B14" i="7" s="1"/>
  <c r="B14" i="8" s="1"/>
  <c r="B14" i="9" s="1"/>
  <c r="B14" i="10" s="1"/>
  <c r="B14" i="11" s="1"/>
  <c r="B14" i="12" s="1"/>
  <c r="B14" i="13" s="1"/>
  <c r="B14" i="14" s="1"/>
  <c r="B14" i="15" s="1"/>
  <c r="B14" i="16" s="1"/>
  <c r="B14" i="17" s="1"/>
  <c r="C14" i="4"/>
  <c r="D14" i="4"/>
  <c r="G14" i="4" s="1"/>
  <c r="K14" i="4"/>
  <c r="K14" i="5" s="1"/>
  <c r="K14" i="6" s="1"/>
  <c r="K14" i="7" s="1"/>
  <c r="K14" i="8" s="1"/>
  <c r="K14" i="9" s="1"/>
  <c r="K14" i="10" s="1"/>
  <c r="K14" i="11" s="1"/>
  <c r="K14" i="12" s="1"/>
  <c r="K14" i="13" s="1"/>
  <c r="K14" i="14" s="1"/>
  <c r="K14" i="15" s="1"/>
  <c r="K14" i="16" s="1"/>
  <c r="K14" i="17" s="1"/>
  <c r="A15" i="4"/>
  <c r="B15" i="4"/>
  <c r="D15" i="4"/>
  <c r="G15" i="4" s="1"/>
  <c r="K15" i="4"/>
  <c r="A16" i="4"/>
  <c r="B16" i="4"/>
  <c r="B16" i="5" s="1"/>
  <c r="B16" i="6" s="1"/>
  <c r="B16" i="7" s="1"/>
  <c r="B16" i="8" s="1"/>
  <c r="B16" i="9" s="1"/>
  <c r="B16" i="10" s="1"/>
  <c r="B16" i="11" s="1"/>
  <c r="B16" i="12" s="1"/>
  <c r="B16" i="13" s="1"/>
  <c r="B16" i="14" s="1"/>
  <c r="B16" i="15" s="1"/>
  <c r="B16" i="16" s="1"/>
  <c r="B16" i="17" s="1"/>
  <c r="C16" i="4"/>
  <c r="D16" i="4"/>
  <c r="G16" i="4" s="1"/>
  <c r="J16" i="4"/>
  <c r="K16" i="4"/>
  <c r="K16" i="5" s="1"/>
  <c r="K16" i="6" s="1"/>
  <c r="K16" i="7" s="1"/>
  <c r="K16" i="8" s="1"/>
  <c r="K16" i="9" s="1"/>
  <c r="K16" i="10" s="1"/>
  <c r="K16" i="11" s="1"/>
  <c r="K16" i="12" s="1"/>
  <c r="K16" i="13" s="1"/>
  <c r="K16" i="14" s="1"/>
  <c r="K16" i="15" s="1"/>
  <c r="K16" i="16" s="1"/>
  <c r="K16" i="17" s="1"/>
  <c r="A17" i="4"/>
  <c r="A17" i="5" s="1"/>
  <c r="A17" i="6" s="1"/>
  <c r="A17" i="7" s="1"/>
  <c r="A17" i="8" s="1"/>
  <c r="A17" i="9" s="1"/>
  <c r="A17" i="10" s="1"/>
  <c r="A17" i="11" s="1"/>
  <c r="A17" i="12" s="1"/>
  <c r="A17" i="13" s="1"/>
  <c r="A17" i="14" s="1"/>
  <c r="A17" i="15" s="1"/>
  <c r="A17" i="16" s="1"/>
  <c r="B17" i="4"/>
  <c r="D17" i="4"/>
  <c r="G17" i="4" s="1"/>
  <c r="J17" i="4"/>
  <c r="K17" i="4"/>
  <c r="K17" i="5" s="1"/>
  <c r="K17" i="6" s="1"/>
  <c r="K17" i="7" s="1"/>
  <c r="K17" i="8" s="1"/>
  <c r="K17" i="9" s="1"/>
  <c r="K17" i="10" s="1"/>
  <c r="K17" i="11" s="1"/>
  <c r="K17" i="12" s="1"/>
  <c r="K17" i="13" s="1"/>
  <c r="K17" i="14" s="1"/>
  <c r="K17" i="15" s="1"/>
  <c r="K17" i="16" s="1"/>
  <c r="K17" i="17" s="1"/>
  <c r="A18" i="4"/>
  <c r="B18" i="4"/>
  <c r="D18" i="4"/>
  <c r="G18" i="4" s="1"/>
  <c r="J18" i="4"/>
  <c r="K18" i="4"/>
  <c r="A19" i="4"/>
  <c r="B19" i="4"/>
  <c r="B19" i="5" s="1"/>
  <c r="B19" i="6" s="1"/>
  <c r="B19" i="7" s="1"/>
  <c r="B19" i="8" s="1"/>
  <c r="B19" i="9" s="1"/>
  <c r="B19" i="10" s="1"/>
  <c r="B19" i="11" s="1"/>
  <c r="B19" i="12" s="1"/>
  <c r="B19" i="13" s="1"/>
  <c r="B19" i="14" s="1"/>
  <c r="B19" i="15" s="1"/>
  <c r="B19" i="16" s="1"/>
  <c r="B19" i="17" s="1"/>
  <c r="D19" i="4"/>
  <c r="G19" i="4" s="1"/>
  <c r="J19" i="4"/>
  <c r="K19" i="4"/>
  <c r="A20" i="4"/>
  <c r="A20" i="5" s="1"/>
  <c r="A20" i="6" s="1"/>
  <c r="A20" i="7" s="1"/>
  <c r="A20" i="8" s="1"/>
  <c r="A20" i="9" s="1"/>
  <c r="A20" i="10" s="1"/>
  <c r="A20" i="11" s="1"/>
  <c r="A20" i="12" s="1"/>
  <c r="A20" i="13" s="1"/>
  <c r="A20" i="14" s="1"/>
  <c r="A20" i="15" s="1"/>
  <c r="A20" i="16" s="1"/>
  <c r="B20" i="4"/>
  <c r="B20" i="5" s="1"/>
  <c r="B20" i="6" s="1"/>
  <c r="B20" i="7" s="1"/>
  <c r="B20" i="8" s="1"/>
  <c r="B20" i="9" s="1"/>
  <c r="B20" i="10" s="1"/>
  <c r="B20" i="11" s="1"/>
  <c r="B20" i="12" s="1"/>
  <c r="B20" i="13" s="1"/>
  <c r="B20" i="14" s="1"/>
  <c r="B20" i="15" s="1"/>
  <c r="B20" i="16" s="1"/>
  <c r="B20" i="17" s="1"/>
  <c r="D20" i="4"/>
  <c r="G20" i="4" s="1"/>
  <c r="J20" i="4"/>
  <c r="K20" i="4"/>
  <c r="K20" i="5" s="1"/>
  <c r="K20" i="6" s="1"/>
  <c r="K20" i="7" s="1"/>
  <c r="K20" i="8" s="1"/>
  <c r="K20" i="9" s="1"/>
  <c r="K20" i="10" s="1"/>
  <c r="K20" i="11" s="1"/>
  <c r="K20" i="12" s="1"/>
  <c r="K20" i="13" s="1"/>
  <c r="K20" i="14" s="1"/>
  <c r="K20" i="15" s="1"/>
  <c r="K20" i="16" s="1"/>
  <c r="K20" i="17" s="1"/>
  <c r="A21" i="4"/>
  <c r="A21" i="5" s="1"/>
  <c r="A21" i="6" s="1"/>
  <c r="A21" i="7" s="1"/>
  <c r="A21" i="8" s="1"/>
  <c r="A21" i="9" s="1"/>
  <c r="A21" i="10" s="1"/>
  <c r="A21" i="11" s="1"/>
  <c r="A21" i="12" s="1"/>
  <c r="A21" i="13" s="1"/>
  <c r="A21" i="14" s="1"/>
  <c r="A21" i="15" s="1"/>
  <c r="A21" i="16" s="1"/>
  <c r="B21" i="4"/>
  <c r="D21" i="4"/>
  <c r="G21" i="4" s="1"/>
  <c r="J21" i="4"/>
  <c r="K21" i="4"/>
  <c r="K21" i="5" s="1"/>
  <c r="K21" i="6" s="1"/>
  <c r="K21" i="7" s="1"/>
  <c r="K21" i="8" s="1"/>
  <c r="K21" i="9" s="1"/>
  <c r="K21" i="10" s="1"/>
  <c r="K21" i="11" s="1"/>
  <c r="K21" i="12" s="1"/>
  <c r="K21" i="13" s="1"/>
  <c r="K21" i="14" s="1"/>
  <c r="K21" i="15" s="1"/>
  <c r="K21" i="16" s="1"/>
  <c r="K21" i="17" s="1"/>
  <c r="A22" i="4"/>
  <c r="A22" i="5" s="1"/>
  <c r="A22" i="6" s="1"/>
  <c r="A22" i="7" s="1"/>
  <c r="A22" i="8" s="1"/>
  <c r="A22" i="9" s="1"/>
  <c r="A22" i="10" s="1"/>
  <c r="A22" i="11" s="1"/>
  <c r="A22" i="12" s="1"/>
  <c r="A22" i="13" s="1"/>
  <c r="A22" i="14" s="1"/>
  <c r="A22" i="15" s="1"/>
  <c r="A22" i="16" s="1"/>
  <c r="B22" i="4"/>
  <c r="C22" i="4"/>
  <c r="D22" i="4"/>
  <c r="G22" i="4" s="1"/>
  <c r="J22" i="4"/>
  <c r="K22" i="4"/>
  <c r="A23" i="4"/>
  <c r="A23" i="5" s="1"/>
  <c r="A23" i="6" s="1"/>
  <c r="A23" i="7" s="1"/>
  <c r="A23" i="8" s="1"/>
  <c r="A23" i="9" s="1"/>
  <c r="A23" i="10" s="1"/>
  <c r="A23" i="11" s="1"/>
  <c r="A23" i="12" s="1"/>
  <c r="A23" i="13" s="1"/>
  <c r="A23" i="14" s="1"/>
  <c r="A23" i="15" s="1"/>
  <c r="A23" i="16" s="1"/>
  <c r="B23" i="4"/>
  <c r="B23" i="5" s="1"/>
  <c r="B23" i="6" s="1"/>
  <c r="B23" i="7" s="1"/>
  <c r="B23" i="8" s="1"/>
  <c r="B23" i="9" s="1"/>
  <c r="B23" i="10" s="1"/>
  <c r="B23" i="11" s="1"/>
  <c r="B23" i="12" s="1"/>
  <c r="B23" i="13" s="1"/>
  <c r="B23" i="14" s="1"/>
  <c r="B23" i="15" s="1"/>
  <c r="B23" i="16" s="1"/>
  <c r="B23" i="17" s="1"/>
  <c r="D23" i="4"/>
  <c r="G23" i="4" s="1"/>
  <c r="J23" i="4"/>
  <c r="K23" i="4"/>
  <c r="K23" i="5" s="1"/>
  <c r="K23" i="6" s="1"/>
  <c r="K23" i="7" s="1"/>
  <c r="K23" i="8" s="1"/>
  <c r="K23" i="9" s="1"/>
  <c r="K23" i="10" s="1"/>
  <c r="K23" i="11" s="1"/>
  <c r="K23" i="12" s="1"/>
  <c r="K23" i="13" s="1"/>
  <c r="K23" i="14" s="1"/>
  <c r="K23" i="15" s="1"/>
  <c r="K23" i="16" s="1"/>
  <c r="K23" i="17" s="1"/>
  <c r="A24" i="4"/>
  <c r="A24" i="5" s="1"/>
  <c r="A24" i="6" s="1"/>
  <c r="A24" i="7" s="1"/>
  <c r="A24" i="8" s="1"/>
  <c r="A24" i="9" s="1"/>
  <c r="A24" i="10" s="1"/>
  <c r="A24" i="11" s="1"/>
  <c r="A24" i="12" s="1"/>
  <c r="A24" i="13" s="1"/>
  <c r="A24" i="14" s="1"/>
  <c r="A24" i="15" s="1"/>
  <c r="A24" i="16" s="1"/>
  <c r="B24" i="4"/>
  <c r="C24" i="4"/>
  <c r="D24" i="4"/>
  <c r="G24" i="4" s="1"/>
  <c r="J24" i="4"/>
  <c r="K24" i="4"/>
  <c r="K24" i="5" s="1"/>
  <c r="K24" i="6" s="1"/>
  <c r="K24" i="7" s="1"/>
  <c r="K24" i="8" s="1"/>
  <c r="K24" i="9" s="1"/>
  <c r="K24" i="10" s="1"/>
  <c r="K24" i="11" s="1"/>
  <c r="K24" i="12" s="1"/>
  <c r="K24" i="13" s="1"/>
  <c r="K24" i="14" s="1"/>
  <c r="K24" i="15" s="1"/>
  <c r="K24" i="16" s="1"/>
  <c r="K24" i="17" s="1"/>
  <c r="A25" i="4"/>
  <c r="B25" i="4"/>
  <c r="B25" i="5" s="1"/>
  <c r="B25" i="6" s="1"/>
  <c r="B25" i="7" s="1"/>
  <c r="B25" i="8" s="1"/>
  <c r="B25" i="9" s="1"/>
  <c r="B25" i="10" s="1"/>
  <c r="B25" i="11" s="1"/>
  <c r="B25" i="12" s="1"/>
  <c r="B25" i="13" s="1"/>
  <c r="B25" i="14" s="1"/>
  <c r="B25" i="15" s="1"/>
  <c r="B25" i="16" s="1"/>
  <c r="B25" i="17" s="1"/>
  <c r="D25" i="4"/>
  <c r="G25" i="4" s="1"/>
  <c r="J25" i="4"/>
  <c r="K25" i="4"/>
  <c r="A26" i="4"/>
  <c r="A26" i="5" s="1"/>
  <c r="A26" i="6" s="1"/>
  <c r="A26" i="7" s="1"/>
  <c r="A26" i="8" s="1"/>
  <c r="A26" i="9" s="1"/>
  <c r="A26" i="10" s="1"/>
  <c r="A26" i="11" s="1"/>
  <c r="A26" i="12" s="1"/>
  <c r="A26" i="13" s="1"/>
  <c r="A26" i="14" s="1"/>
  <c r="A26" i="15" s="1"/>
  <c r="A26" i="16" s="1"/>
  <c r="B26" i="4"/>
  <c r="B26" i="5" s="1"/>
  <c r="B26" i="6" s="1"/>
  <c r="B26" i="7" s="1"/>
  <c r="B26" i="8" s="1"/>
  <c r="B26" i="9" s="1"/>
  <c r="B26" i="10" s="1"/>
  <c r="B26" i="11" s="1"/>
  <c r="B26" i="12" s="1"/>
  <c r="B26" i="13" s="1"/>
  <c r="B26" i="14" s="1"/>
  <c r="B26" i="15" s="1"/>
  <c r="B26" i="16" s="1"/>
  <c r="B26" i="17" s="1"/>
  <c r="D26" i="4"/>
  <c r="G26" i="4" s="1"/>
  <c r="J26" i="4"/>
  <c r="K26" i="4"/>
  <c r="K26" i="5" s="1"/>
  <c r="K26" i="6" s="1"/>
  <c r="K26" i="7" s="1"/>
  <c r="K26" i="8" s="1"/>
  <c r="K26" i="9" s="1"/>
  <c r="K26" i="10" s="1"/>
  <c r="K26" i="11" s="1"/>
  <c r="K26" i="12" s="1"/>
  <c r="K26" i="13" s="1"/>
  <c r="K26" i="14" s="1"/>
  <c r="K26" i="15" s="1"/>
  <c r="K26" i="16" s="1"/>
  <c r="K26" i="17" s="1"/>
  <c r="A27" i="4"/>
  <c r="A27" i="5" s="1"/>
  <c r="A27" i="6" s="1"/>
  <c r="A27" i="7" s="1"/>
  <c r="A27" i="8" s="1"/>
  <c r="A27" i="9" s="1"/>
  <c r="A27" i="10" s="1"/>
  <c r="A27" i="11" s="1"/>
  <c r="A27" i="12" s="1"/>
  <c r="A27" i="13" s="1"/>
  <c r="A27" i="14" s="1"/>
  <c r="A27" i="15" s="1"/>
  <c r="A27" i="16" s="1"/>
  <c r="B27" i="4"/>
  <c r="D27" i="4"/>
  <c r="G27" i="4" s="1"/>
  <c r="J27" i="4"/>
  <c r="K27" i="4"/>
  <c r="K27" i="5" s="1"/>
  <c r="K27" i="6" s="1"/>
  <c r="K27" i="7" s="1"/>
  <c r="K27" i="8" s="1"/>
  <c r="K27" i="9" s="1"/>
  <c r="K27" i="10" s="1"/>
  <c r="K27" i="11" s="1"/>
  <c r="K27" i="12" s="1"/>
  <c r="K27" i="13" s="1"/>
  <c r="K27" i="14" s="1"/>
  <c r="K27" i="15" s="1"/>
  <c r="K27" i="16" s="1"/>
  <c r="K27" i="17" s="1"/>
  <c r="A28" i="4"/>
  <c r="B28" i="4"/>
  <c r="D28" i="4"/>
  <c r="G28" i="4" s="1"/>
  <c r="J28" i="4"/>
  <c r="K28" i="4"/>
  <c r="K28" i="5" s="1"/>
  <c r="K28" i="6" s="1"/>
  <c r="K28" i="7" s="1"/>
  <c r="K28" i="8" s="1"/>
  <c r="K28" i="9" s="1"/>
  <c r="K28" i="10" s="1"/>
  <c r="K28" i="11" s="1"/>
  <c r="K28" i="12" s="1"/>
  <c r="K28" i="13" s="1"/>
  <c r="K28" i="14" s="1"/>
  <c r="K28" i="15" s="1"/>
  <c r="K28" i="16" s="1"/>
  <c r="K28" i="17" s="1"/>
  <c r="A29" i="4"/>
  <c r="B29" i="4"/>
  <c r="B29" i="5" s="1"/>
  <c r="B29" i="6" s="1"/>
  <c r="B29" i="7" s="1"/>
  <c r="B29" i="8" s="1"/>
  <c r="B29" i="9" s="1"/>
  <c r="B29" i="10" s="1"/>
  <c r="B29" i="11" s="1"/>
  <c r="B29" i="12" s="1"/>
  <c r="B29" i="13" s="1"/>
  <c r="B29" i="14" s="1"/>
  <c r="B29" i="15" s="1"/>
  <c r="B29" i="16" s="1"/>
  <c r="B29" i="17" s="1"/>
  <c r="D29" i="4"/>
  <c r="G29" i="4" s="1"/>
  <c r="J29" i="4"/>
  <c r="K29" i="4"/>
  <c r="A30" i="4"/>
  <c r="A30" i="5" s="1"/>
  <c r="A30" i="6" s="1"/>
  <c r="A30" i="7" s="1"/>
  <c r="A30" i="8" s="1"/>
  <c r="A30" i="9" s="1"/>
  <c r="A30" i="10" s="1"/>
  <c r="A30" i="11" s="1"/>
  <c r="A30" i="12" s="1"/>
  <c r="A30" i="13" s="1"/>
  <c r="A30" i="14" s="1"/>
  <c r="A30" i="15" s="1"/>
  <c r="A30" i="16" s="1"/>
  <c r="B30" i="4"/>
  <c r="B30" i="5" s="1"/>
  <c r="B30" i="6" s="1"/>
  <c r="B30" i="7" s="1"/>
  <c r="B30" i="8" s="1"/>
  <c r="B30" i="9" s="1"/>
  <c r="B30" i="10" s="1"/>
  <c r="B30" i="11" s="1"/>
  <c r="B30" i="12" s="1"/>
  <c r="B30" i="13" s="1"/>
  <c r="B30" i="14" s="1"/>
  <c r="B30" i="15" s="1"/>
  <c r="B30" i="16" s="1"/>
  <c r="B30" i="17" s="1"/>
  <c r="C30" i="4"/>
  <c r="D30" i="4"/>
  <c r="G30" i="4" s="1"/>
  <c r="J30" i="4"/>
  <c r="K30" i="4"/>
  <c r="K30" i="5" s="1"/>
  <c r="K30" i="6" s="1"/>
  <c r="K30" i="7" s="1"/>
  <c r="K30" i="8" s="1"/>
  <c r="K30" i="9" s="1"/>
  <c r="K30" i="10" s="1"/>
  <c r="K30" i="11" s="1"/>
  <c r="K30" i="12" s="1"/>
  <c r="K30" i="13" s="1"/>
  <c r="K30" i="14" s="1"/>
  <c r="K30" i="15" s="1"/>
  <c r="K30" i="16" s="1"/>
  <c r="K30" i="17" s="1"/>
  <c r="A31" i="4"/>
  <c r="B31" i="4"/>
  <c r="D31" i="4"/>
  <c r="G31" i="4" s="1"/>
  <c r="J31" i="4"/>
  <c r="K31" i="4"/>
  <c r="A32" i="4"/>
  <c r="B32" i="4"/>
  <c r="B32" i="5" s="1"/>
  <c r="B32" i="6" s="1"/>
  <c r="B32" i="7" s="1"/>
  <c r="B32" i="8" s="1"/>
  <c r="B32" i="9" s="1"/>
  <c r="B32" i="10" s="1"/>
  <c r="B32" i="11" s="1"/>
  <c r="B32" i="12" s="1"/>
  <c r="B32" i="13" s="1"/>
  <c r="B32" i="14" s="1"/>
  <c r="B32" i="15" s="1"/>
  <c r="B32" i="16" s="1"/>
  <c r="B32" i="17" s="1"/>
  <c r="C32" i="4"/>
  <c r="D32" i="4"/>
  <c r="G32" i="4" s="1"/>
  <c r="J32" i="4"/>
  <c r="K32" i="4"/>
  <c r="K32" i="5" s="1"/>
  <c r="K32" i="6" s="1"/>
  <c r="K32" i="7" s="1"/>
  <c r="K32" i="8" s="1"/>
  <c r="K32" i="9" s="1"/>
  <c r="K32" i="10" s="1"/>
  <c r="K32" i="11" s="1"/>
  <c r="K32" i="12" s="1"/>
  <c r="K32" i="13" s="1"/>
  <c r="K32" i="14" s="1"/>
  <c r="K32" i="15" s="1"/>
  <c r="K32" i="16" s="1"/>
  <c r="K32" i="17" s="1"/>
  <c r="A33" i="4"/>
  <c r="A33" i="5" s="1"/>
  <c r="A33" i="6" s="1"/>
  <c r="A33" i="7" s="1"/>
  <c r="A33" i="8" s="1"/>
  <c r="A33" i="9" s="1"/>
  <c r="A33" i="10" s="1"/>
  <c r="A33" i="11" s="1"/>
  <c r="A33" i="12" s="1"/>
  <c r="A33" i="13" s="1"/>
  <c r="A33" i="14" s="1"/>
  <c r="A33" i="15" s="1"/>
  <c r="A33" i="16" s="1"/>
  <c r="B33" i="4"/>
  <c r="D33" i="4"/>
  <c r="G33" i="4" s="1"/>
  <c r="J33" i="4"/>
  <c r="K33" i="4"/>
  <c r="K33" i="5" s="1"/>
  <c r="K33" i="6" s="1"/>
  <c r="K33" i="7" s="1"/>
  <c r="K33" i="8" s="1"/>
  <c r="K33" i="9" s="1"/>
  <c r="K33" i="10" s="1"/>
  <c r="K33" i="11" s="1"/>
  <c r="K33" i="12" s="1"/>
  <c r="K33" i="13" s="1"/>
  <c r="K33" i="14" s="1"/>
  <c r="K33" i="15" s="1"/>
  <c r="K33" i="16" s="1"/>
  <c r="K33" i="17" s="1"/>
  <c r="A34" i="4"/>
  <c r="A34" i="5" s="1"/>
  <c r="A34" i="6" s="1"/>
  <c r="A34" i="7" s="1"/>
  <c r="A34" i="8" s="1"/>
  <c r="A34" i="9" s="1"/>
  <c r="A34" i="10" s="1"/>
  <c r="A34" i="11" s="1"/>
  <c r="A34" i="12" s="1"/>
  <c r="A34" i="13" s="1"/>
  <c r="A34" i="14" s="1"/>
  <c r="A34" i="15" s="1"/>
  <c r="A34" i="16" s="1"/>
  <c r="B34" i="4"/>
  <c r="B34" i="5" s="1"/>
  <c r="B34" i="6" s="1"/>
  <c r="B34" i="7" s="1"/>
  <c r="B34" i="8" s="1"/>
  <c r="B34" i="9" s="1"/>
  <c r="B34" i="10" s="1"/>
  <c r="B34" i="11" s="1"/>
  <c r="B34" i="12" s="1"/>
  <c r="B34" i="13" s="1"/>
  <c r="B34" i="14" s="1"/>
  <c r="B34" i="15" s="1"/>
  <c r="B34" i="16" s="1"/>
  <c r="B34" i="17" s="1"/>
  <c r="D34" i="4"/>
  <c r="G34" i="4" s="1"/>
  <c r="J34" i="4"/>
  <c r="K34" i="4"/>
  <c r="K34" i="5" s="1"/>
  <c r="K34" i="6" s="1"/>
  <c r="K34" i="7" s="1"/>
  <c r="K34" i="8" s="1"/>
  <c r="K34" i="9" s="1"/>
  <c r="K34" i="10" s="1"/>
  <c r="K34" i="11" s="1"/>
  <c r="K34" i="12" s="1"/>
  <c r="K34" i="13" s="1"/>
  <c r="K34" i="14" s="1"/>
  <c r="K34" i="15" s="1"/>
  <c r="K34" i="16" s="1"/>
  <c r="K34" i="17" s="1"/>
  <c r="A35" i="4"/>
  <c r="A35" i="5" s="1"/>
  <c r="B35" i="4"/>
  <c r="B35" i="5" s="1"/>
  <c r="B35" i="6" s="1"/>
  <c r="B35" i="7" s="1"/>
  <c r="B35" i="8" s="1"/>
  <c r="B35" i="9" s="1"/>
  <c r="B35" i="10" s="1"/>
  <c r="B35" i="11" s="1"/>
  <c r="B35" i="12" s="1"/>
  <c r="B35" i="13" s="1"/>
  <c r="B35" i="14" s="1"/>
  <c r="B35" i="15" s="1"/>
  <c r="B35" i="16" s="1"/>
  <c r="B35" i="17" s="1"/>
  <c r="D35" i="4"/>
  <c r="G35" i="4" s="1"/>
  <c r="J35" i="4"/>
  <c r="K35" i="4"/>
  <c r="K35" i="5" s="1"/>
  <c r="K35" i="6" s="1"/>
  <c r="K35" i="7" s="1"/>
  <c r="K35" i="8" s="1"/>
  <c r="K35" i="9" s="1"/>
  <c r="K35" i="10" s="1"/>
  <c r="K35" i="11" s="1"/>
  <c r="K35" i="12" s="1"/>
  <c r="K35" i="13" s="1"/>
  <c r="K35" i="14" s="1"/>
  <c r="K35" i="15" s="1"/>
  <c r="K35" i="16" s="1"/>
  <c r="K35" i="17" s="1"/>
  <c r="A36" i="4"/>
  <c r="A36" i="5" s="1"/>
  <c r="A36" i="6" s="1"/>
  <c r="A36" i="7" s="1"/>
  <c r="A36" i="8" s="1"/>
  <c r="A36" i="9" s="1"/>
  <c r="A36" i="10" s="1"/>
  <c r="A36" i="11" s="1"/>
  <c r="A36" i="12" s="1"/>
  <c r="A36" i="13" s="1"/>
  <c r="A36" i="14" s="1"/>
  <c r="A36" i="15" s="1"/>
  <c r="A36" i="16" s="1"/>
  <c r="B36" i="4"/>
  <c r="B36" i="5" s="1"/>
  <c r="B36" i="6" s="1"/>
  <c r="B36" i="7" s="1"/>
  <c r="B36" i="8" s="1"/>
  <c r="B36" i="9" s="1"/>
  <c r="B36" i="10" s="1"/>
  <c r="B36" i="11" s="1"/>
  <c r="B36" i="12" s="1"/>
  <c r="B36" i="13" s="1"/>
  <c r="B36" i="14" s="1"/>
  <c r="B36" i="15" s="1"/>
  <c r="B36" i="16" s="1"/>
  <c r="B36" i="17" s="1"/>
  <c r="D36" i="4"/>
  <c r="G36" i="4" s="1"/>
  <c r="K36" i="4"/>
  <c r="K36" i="5" s="1"/>
  <c r="K36" i="6" s="1"/>
  <c r="K36" i="7" s="1"/>
  <c r="K36" i="8" s="1"/>
  <c r="K36" i="9" s="1"/>
  <c r="K36" i="10" s="1"/>
  <c r="K36" i="11" s="1"/>
  <c r="K36" i="12" s="1"/>
  <c r="K36" i="13" s="1"/>
  <c r="K36" i="14" s="1"/>
  <c r="K36" i="15" s="1"/>
  <c r="K36" i="16" s="1"/>
  <c r="K36" i="17" s="1"/>
  <c r="A37" i="4"/>
  <c r="A37" i="5" s="1"/>
  <c r="A37" i="6" s="1"/>
  <c r="A37" i="7" s="1"/>
  <c r="A37" i="8" s="1"/>
  <c r="A37" i="9" s="1"/>
  <c r="A37" i="10" s="1"/>
  <c r="A37" i="11" s="1"/>
  <c r="A37" i="12" s="1"/>
  <c r="A37" i="13" s="1"/>
  <c r="A37" i="14" s="1"/>
  <c r="A37" i="15" s="1"/>
  <c r="A37" i="16" s="1"/>
  <c r="B37" i="4"/>
  <c r="D37" i="4"/>
  <c r="G37" i="4" s="1"/>
  <c r="K37" i="4"/>
  <c r="K37" i="5" s="1"/>
  <c r="K37" i="6" s="1"/>
  <c r="K37" i="7" s="1"/>
  <c r="K37" i="8" s="1"/>
  <c r="K37" i="9" s="1"/>
  <c r="K37" i="10" s="1"/>
  <c r="K37" i="11" s="1"/>
  <c r="K37" i="12" s="1"/>
  <c r="K37" i="13" s="1"/>
  <c r="K37" i="14" s="1"/>
  <c r="K37" i="15" s="1"/>
  <c r="K37" i="16" s="1"/>
  <c r="K37" i="17" s="1"/>
  <c r="A38" i="4"/>
  <c r="A38" i="5" s="1"/>
  <c r="A38" i="6" s="1"/>
  <c r="A38" i="7" s="1"/>
  <c r="A38" i="8" s="1"/>
  <c r="A38" i="9" s="1"/>
  <c r="A38" i="10" s="1"/>
  <c r="A38" i="11" s="1"/>
  <c r="A38" i="12" s="1"/>
  <c r="A38" i="13" s="1"/>
  <c r="A38" i="14" s="1"/>
  <c r="A38" i="15" s="1"/>
  <c r="A38" i="16" s="1"/>
  <c r="B38" i="4"/>
  <c r="B38" i="5" s="1"/>
  <c r="B38" i="6" s="1"/>
  <c r="B38" i="7" s="1"/>
  <c r="B38" i="8" s="1"/>
  <c r="B38" i="9" s="1"/>
  <c r="B38" i="10" s="1"/>
  <c r="B38" i="11" s="1"/>
  <c r="B38" i="12" s="1"/>
  <c r="B38" i="13" s="1"/>
  <c r="B38" i="14" s="1"/>
  <c r="B38" i="15" s="1"/>
  <c r="B38" i="16" s="1"/>
  <c r="B38" i="17" s="1"/>
  <c r="C38" i="4"/>
  <c r="D38" i="4"/>
  <c r="G38" i="4" s="1"/>
  <c r="K38" i="4"/>
  <c r="K38" i="5" s="1"/>
  <c r="K38" i="6" s="1"/>
  <c r="K38" i="7" s="1"/>
  <c r="K38" i="8" s="1"/>
  <c r="K38" i="9" s="1"/>
  <c r="K38" i="10" s="1"/>
  <c r="K38" i="11" s="1"/>
  <c r="K38" i="12" s="1"/>
  <c r="K38" i="13" s="1"/>
  <c r="K38" i="14" s="1"/>
  <c r="K38" i="15" s="1"/>
  <c r="K38" i="16" s="1"/>
  <c r="K38" i="17" s="1"/>
  <c r="A39" i="4"/>
  <c r="A39" i="5" s="1"/>
  <c r="A39" i="6" s="1"/>
  <c r="A39" i="7" s="1"/>
  <c r="A39" i="8" s="1"/>
  <c r="A39" i="9" s="1"/>
  <c r="A39" i="10" s="1"/>
  <c r="A39" i="11" s="1"/>
  <c r="A39" i="12" s="1"/>
  <c r="A39" i="13" s="1"/>
  <c r="A39" i="14" s="1"/>
  <c r="A39" i="15" s="1"/>
  <c r="A39" i="16" s="1"/>
  <c r="B39" i="4"/>
  <c r="B39" i="5" s="1"/>
  <c r="B39" i="6" s="1"/>
  <c r="B39" i="7" s="1"/>
  <c r="B39" i="8" s="1"/>
  <c r="B39" i="9" s="1"/>
  <c r="B39" i="10" s="1"/>
  <c r="B39" i="11" s="1"/>
  <c r="B39" i="12" s="1"/>
  <c r="B39" i="13" s="1"/>
  <c r="B39" i="14" s="1"/>
  <c r="B39" i="15" s="1"/>
  <c r="B39" i="16" s="1"/>
  <c r="B39" i="17" s="1"/>
  <c r="D39" i="4"/>
  <c r="G39" i="4" s="1"/>
  <c r="J39" i="4"/>
  <c r="K39" i="4"/>
  <c r="K39" i="5" s="1"/>
  <c r="K39" i="6" s="1"/>
  <c r="K39" i="7" s="1"/>
  <c r="K39" i="8" s="1"/>
  <c r="K39" i="9" s="1"/>
  <c r="K39" i="10" s="1"/>
  <c r="K39" i="11" s="1"/>
  <c r="K39" i="12" s="1"/>
  <c r="K39" i="13" s="1"/>
  <c r="K39" i="14" s="1"/>
  <c r="K39" i="15" s="1"/>
  <c r="K39" i="16" s="1"/>
  <c r="K39" i="17" s="1"/>
  <c r="A40" i="4"/>
  <c r="A40" i="5" s="1"/>
  <c r="A40" i="6" s="1"/>
  <c r="A40" i="7" s="1"/>
  <c r="A40" i="8" s="1"/>
  <c r="A40" i="9" s="1"/>
  <c r="A40" i="10" s="1"/>
  <c r="A40" i="11" s="1"/>
  <c r="A40" i="12" s="1"/>
  <c r="A40" i="13" s="1"/>
  <c r="A40" i="14" s="1"/>
  <c r="A40" i="15" s="1"/>
  <c r="A40" i="16" s="1"/>
  <c r="B40" i="4"/>
  <c r="C40" i="4"/>
  <c r="D40" i="4"/>
  <c r="G40" i="4" s="1"/>
  <c r="J40" i="4"/>
  <c r="K40" i="4"/>
  <c r="K40" i="5" s="1"/>
  <c r="K40" i="6" s="1"/>
  <c r="K40" i="7" s="1"/>
  <c r="K40" i="8" s="1"/>
  <c r="K40" i="9" s="1"/>
  <c r="K40" i="10" s="1"/>
  <c r="K40" i="11" s="1"/>
  <c r="K40" i="12" s="1"/>
  <c r="K40" i="13" s="1"/>
  <c r="K40" i="14" s="1"/>
  <c r="K40" i="15" s="1"/>
  <c r="K40" i="16" s="1"/>
  <c r="K40" i="17" s="1"/>
  <c r="A41" i="4"/>
  <c r="A41" i="5" s="1"/>
  <c r="A41" i="6" s="1"/>
  <c r="A41" i="7" s="1"/>
  <c r="A41" i="8" s="1"/>
  <c r="A41" i="9" s="1"/>
  <c r="A41" i="10" s="1"/>
  <c r="A41" i="11" s="1"/>
  <c r="A41" i="12" s="1"/>
  <c r="A41" i="13" s="1"/>
  <c r="A41" i="14" s="1"/>
  <c r="A41" i="15" s="1"/>
  <c r="A41" i="16" s="1"/>
  <c r="B41" i="4"/>
  <c r="B41" i="5" s="1"/>
  <c r="B41" i="6" s="1"/>
  <c r="B41" i="7" s="1"/>
  <c r="B41" i="8" s="1"/>
  <c r="B41" i="9" s="1"/>
  <c r="B41" i="10" s="1"/>
  <c r="B41" i="11" s="1"/>
  <c r="B41" i="12" s="1"/>
  <c r="B41" i="13" s="1"/>
  <c r="B41" i="14" s="1"/>
  <c r="B41" i="15" s="1"/>
  <c r="B41" i="16" s="1"/>
  <c r="B41" i="17" s="1"/>
  <c r="D41" i="4"/>
  <c r="G41" i="4" s="1"/>
  <c r="J41" i="4"/>
  <c r="K41" i="4"/>
  <c r="K41" i="5" s="1"/>
  <c r="A42" i="4"/>
  <c r="A42" i="5" s="1"/>
  <c r="A42" i="6" s="1"/>
  <c r="A42" i="7" s="1"/>
  <c r="A42" i="8" s="1"/>
  <c r="A42" i="9" s="1"/>
  <c r="A42" i="10" s="1"/>
  <c r="A42" i="11" s="1"/>
  <c r="A42" i="12" s="1"/>
  <c r="A42" i="13" s="1"/>
  <c r="A42" i="14" s="1"/>
  <c r="A42" i="15" s="1"/>
  <c r="A42" i="16" s="1"/>
  <c r="B42" i="4"/>
  <c r="B42" i="5" s="1"/>
  <c r="B42" i="6" s="1"/>
  <c r="B42" i="7" s="1"/>
  <c r="B42" i="8" s="1"/>
  <c r="B42" i="9" s="1"/>
  <c r="B42" i="10" s="1"/>
  <c r="B42" i="11" s="1"/>
  <c r="B42" i="12" s="1"/>
  <c r="B42" i="13" s="1"/>
  <c r="B42" i="14" s="1"/>
  <c r="B42" i="15" s="1"/>
  <c r="B42" i="16" s="1"/>
  <c r="B42" i="17" s="1"/>
  <c r="D42" i="4"/>
  <c r="G42" i="4" s="1"/>
  <c r="J42" i="4"/>
  <c r="K42" i="4"/>
  <c r="K42" i="5" s="1"/>
  <c r="K42" i="6" s="1"/>
  <c r="K42" i="7" s="1"/>
  <c r="K42" i="8" s="1"/>
  <c r="K42" i="9" s="1"/>
  <c r="K42" i="10" s="1"/>
  <c r="K42" i="11" s="1"/>
  <c r="K42" i="12" s="1"/>
  <c r="K42" i="13" s="1"/>
  <c r="K42" i="14" s="1"/>
  <c r="K42" i="15" s="1"/>
  <c r="K42" i="16" s="1"/>
  <c r="K42" i="17" s="1"/>
  <c r="A43" i="4"/>
  <c r="A43" i="5" s="1"/>
  <c r="A43" i="6" s="1"/>
  <c r="A43" i="7" s="1"/>
  <c r="A43" i="8" s="1"/>
  <c r="A43" i="9" s="1"/>
  <c r="A43" i="10" s="1"/>
  <c r="A43" i="11" s="1"/>
  <c r="A43" i="12" s="1"/>
  <c r="A43" i="13" s="1"/>
  <c r="A43" i="14" s="1"/>
  <c r="A43" i="15" s="1"/>
  <c r="A43" i="16" s="1"/>
  <c r="B43" i="4"/>
  <c r="B43" i="5" s="1"/>
  <c r="B43" i="6" s="1"/>
  <c r="B43" i="7" s="1"/>
  <c r="B43" i="8" s="1"/>
  <c r="B43" i="9" s="1"/>
  <c r="B43" i="10" s="1"/>
  <c r="B43" i="11" s="1"/>
  <c r="B43" i="12" s="1"/>
  <c r="B43" i="13" s="1"/>
  <c r="B43" i="14" s="1"/>
  <c r="B43" i="15" s="1"/>
  <c r="B43" i="16" s="1"/>
  <c r="B43" i="17" s="1"/>
  <c r="D43" i="4"/>
  <c r="G43" i="4" s="1"/>
  <c r="J43" i="4"/>
  <c r="K43" i="4"/>
  <c r="K43" i="5" s="1"/>
  <c r="K43" i="6" s="1"/>
  <c r="K43" i="7" s="1"/>
  <c r="K43" i="8" s="1"/>
  <c r="K43" i="9" s="1"/>
  <c r="K43" i="10" s="1"/>
  <c r="K43" i="11" s="1"/>
  <c r="K43" i="12" s="1"/>
  <c r="K43" i="13" s="1"/>
  <c r="K43" i="14" s="1"/>
  <c r="K43" i="15" s="1"/>
  <c r="K43" i="16" s="1"/>
  <c r="K43" i="17" s="1"/>
  <c r="A44" i="4"/>
  <c r="B44" i="4"/>
  <c r="B44" i="5" s="1"/>
  <c r="B44" i="6" s="1"/>
  <c r="B44" i="7" s="1"/>
  <c r="B44" i="8" s="1"/>
  <c r="B44" i="9" s="1"/>
  <c r="B44" i="10" s="1"/>
  <c r="B44" i="11" s="1"/>
  <c r="B44" i="12" s="1"/>
  <c r="B44" i="13" s="1"/>
  <c r="B44" i="14" s="1"/>
  <c r="B44" i="15" s="1"/>
  <c r="B44" i="16" s="1"/>
  <c r="B44" i="17" s="1"/>
  <c r="D44" i="4"/>
  <c r="G44" i="4" s="1"/>
  <c r="J44" i="4"/>
  <c r="K44" i="4"/>
  <c r="K44" i="5" s="1"/>
  <c r="K44" i="6" s="1"/>
  <c r="K44" i="7" s="1"/>
  <c r="K44" i="8" s="1"/>
  <c r="K44" i="9" s="1"/>
  <c r="K44" i="10" s="1"/>
  <c r="K44" i="11" s="1"/>
  <c r="K44" i="12" s="1"/>
  <c r="K44" i="13" s="1"/>
  <c r="K44" i="14" s="1"/>
  <c r="K44" i="15" s="1"/>
  <c r="K44" i="16" s="1"/>
  <c r="K44" i="17" s="1"/>
  <c r="A45" i="4"/>
  <c r="A45" i="5" s="1"/>
  <c r="B45" i="4"/>
  <c r="B45" i="5" s="1"/>
  <c r="B45" i="6" s="1"/>
  <c r="B45" i="7" s="1"/>
  <c r="B45" i="8" s="1"/>
  <c r="B45" i="9" s="1"/>
  <c r="B45" i="10" s="1"/>
  <c r="B45" i="11" s="1"/>
  <c r="B45" i="12" s="1"/>
  <c r="B45" i="13" s="1"/>
  <c r="B45" i="14" s="1"/>
  <c r="B45" i="15" s="1"/>
  <c r="B45" i="16" s="1"/>
  <c r="B45" i="17" s="1"/>
  <c r="D45" i="4"/>
  <c r="G45" i="4" s="1"/>
  <c r="J45" i="4"/>
  <c r="J45" i="5" s="1"/>
  <c r="J45" i="6" s="1"/>
  <c r="K45" i="4"/>
  <c r="K45" i="5" s="1"/>
  <c r="K45" i="6" s="1"/>
  <c r="K45" i="7" s="1"/>
  <c r="K45" i="8" s="1"/>
  <c r="K45" i="9" s="1"/>
  <c r="K45" i="10" s="1"/>
  <c r="K45" i="11" s="1"/>
  <c r="K45" i="12" s="1"/>
  <c r="K45" i="13" s="1"/>
  <c r="K45" i="14" s="1"/>
  <c r="K45" i="15" s="1"/>
  <c r="K45" i="16" s="1"/>
  <c r="K45" i="17" s="1"/>
  <c r="A46" i="4"/>
  <c r="A46" i="5" s="1"/>
  <c r="A46" i="6" s="1"/>
  <c r="A46" i="7" s="1"/>
  <c r="A46" i="8" s="1"/>
  <c r="A46" i="9" s="1"/>
  <c r="A46" i="10" s="1"/>
  <c r="A46" i="11" s="1"/>
  <c r="A46" i="12" s="1"/>
  <c r="A46" i="13" s="1"/>
  <c r="A46" i="14" s="1"/>
  <c r="A46" i="15" s="1"/>
  <c r="A46" i="16" s="1"/>
  <c r="B46" i="4"/>
  <c r="B46" i="5" s="1"/>
  <c r="B46" i="6" s="1"/>
  <c r="B46" i="7" s="1"/>
  <c r="B46" i="8" s="1"/>
  <c r="B46" i="9" s="1"/>
  <c r="B46" i="10" s="1"/>
  <c r="B46" i="11" s="1"/>
  <c r="B46" i="12" s="1"/>
  <c r="B46" i="13" s="1"/>
  <c r="B46" i="14" s="1"/>
  <c r="B46" i="15" s="1"/>
  <c r="B46" i="16" s="1"/>
  <c r="B46" i="17" s="1"/>
  <c r="C46" i="4"/>
  <c r="D46" i="4"/>
  <c r="G46" i="4" s="1"/>
  <c r="J46" i="4"/>
  <c r="K46" i="4"/>
  <c r="K46" i="5" s="1"/>
  <c r="K46" i="6" s="1"/>
  <c r="K46" i="7" s="1"/>
  <c r="K46" i="8" s="1"/>
  <c r="K46" i="9" s="1"/>
  <c r="K46" i="10" s="1"/>
  <c r="K46" i="11" s="1"/>
  <c r="K46" i="12" s="1"/>
  <c r="K46" i="13" s="1"/>
  <c r="K46" i="14" s="1"/>
  <c r="K46" i="15" s="1"/>
  <c r="K46" i="16" s="1"/>
  <c r="K46" i="17" s="1"/>
  <c r="A47" i="4"/>
  <c r="A47" i="5" s="1"/>
  <c r="A47" i="6" s="1"/>
  <c r="A47" i="7" s="1"/>
  <c r="A47" i="8" s="1"/>
  <c r="A47" i="9" s="1"/>
  <c r="A47" i="10" s="1"/>
  <c r="A47" i="11" s="1"/>
  <c r="A47" i="12" s="1"/>
  <c r="A47" i="13" s="1"/>
  <c r="A47" i="14" s="1"/>
  <c r="A47" i="15" s="1"/>
  <c r="A47" i="16" s="1"/>
  <c r="B47" i="4"/>
  <c r="B47" i="5" s="1"/>
  <c r="B47" i="6" s="1"/>
  <c r="B47" i="7" s="1"/>
  <c r="B47" i="8" s="1"/>
  <c r="B47" i="9" s="1"/>
  <c r="B47" i="10" s="1"/>
  <c r="B47" i="11" s="1"/>
  <c r="B47" i="12" s="1"/>
  <c r="B47" i="13" s="1"/>
  <c r="B47" i="14" s="1"/>
  <c r="B47" i="15" s="1"/>
  <c r="B47" i="16" s="1"/>
  <c r="B47" i="17" s="1"/>
  <c r="D47" i="4"/>
  <c r="G47" i="4" s="1"/>
  <c r="J47" i="4"/>
  <c r="K47" i="4"/>
  <c r="K47" i="5" s="1"/>
  <c r="K47" i="6" s="1"/>
  <c r="K47" i="7" s="1"/>
  <c r="K47" i="8" s="1"/>
  <c r="K47" i="9" s="1"/>
  <c r="K47" i="10" s="1"/>
  <c r="K47" i="11" s="1"/>
  <c r="K47" i="12" s="1"/>
  <c r="K47" i="13" s="1"/>
  <c r="K47" i="14" s="1"/>
  <c r="K47" i="15" s="1"/>
  <c r="K47" i="16" s="1"/>
  <c r="K47" i="17" s="1"/>
  <c r="A48" i="4"/>
  <c r="B48" i="4"/>
  <c r="B48" i="5" s="1"/>
  <c r="B48" i="6" s="1"/>
  <c r="B48" i="7" s="1"/>
  <c r="B48" i="8" s="1"/>
  <c r="B48" i="9" s="1"/>
  <c r="B48" i="10" s="1"/>
  <c r="B48" i="11" s="1"/>
  <c r="B48" i="12" s="1"/>
  <c r="B48" i="13" s="1"/>
  <c r="B48" i="14" s="1"/>
  <c r="B48" i="15" s="1"/>
  <c r="B48" i="16" s="1"/>
  <c r="B48" i="17" s="1"/>
  <c r="C48" i="4"/>
  <c r="D48" i="4"/>
  <c r="G48" i="4" s="1"/>
  <c r="J48" i="4"/>
  <c r="J48" i="5" s="1"/>
  <c r="K48" i="4"/>
  <c r="K48" i="5" s="1"/>
  <c r="K48" i="6" s="1"/>
  <c r="K48" i="7" s="1"/>
  <c r="K48" i="8" s="1"/>
  <c r="K48" i="9" s="1"/>
  <c r="K48" i="10" s="1"/>
  <c r="K48" i="11" s="1"/>
  <c r="K48" i="12" s="1"/>
  <c r="K48" i="13" s="1"/>
  <c r="K48" i="14" s="1"/>
  <c r="K48" i="15" s="1"/>
  <c r="K48" i="16" s="1"/>
  <c r="K48" i="17" s="1"/>
  <c r="A49" i="4"/>
  <c r="A49" i="5" s="1"/>
  <c r="A49" i="6" s="1"/>
  <c r="A49" i="7" s="1"/>
  <c r="A49" i="8" s="1"/>
  <c r="A49" i="9" s="1"/>
  <c r="A49" i="10" s="1"/>
  <c r="A49" i="11" s="1"/>
  <c r="A49" i="12" s="1"/>
  <c r="A49" i="13" s="1"/>
  <c r="A49" i="14" s="1"/>
  <c r="A49" i="15" s="1"/>
  <c r="A49" i="16" s="1"/>
  <c r="B49" i="4"/>
  <c r="B49" i="5" s="1"/>
  <c r="B49" i="6" s="1"/>
  <c r="B49" i="7" s="1"/>
  <c r="B49" i="8" s="1"/>
  <c r="B49" i="9" s="1"/>
  <c r="B49" i="10" s="1"/>
  <c r="B49" i="11" s="1"/>
  <c r="B49" i="12" s="1"/>
  <c r="B49" i="13" s="1"/>
  <c r="B49" i="14" s="1"/>
  <c r="B49" i="15" s="1"/>
  <c r="B49" i="16" s="1"/>
  <c r="B49" i="17" s="1"/>
  <c r="D49" i="4"/>
  <c r="G49" i="4" s="1"/>
  <c r="J49" i="4"/>
  <c r="K49" i="4"/>
  <c r="K49" i="5" s="1"/>
  <c r="K49" i="6" s="1"/>
  <c r="K49" i="7" s="1"/>
  <c r="K49" i="8" s="1"/>
  <c r="K49" i="9" s="1"/>
  <c r="K49" i="10" s="1"/>
  <c r="K49" i="11" s="1"/>
  <c r="K49" i="12" s="1"/>
  <c r="K49" i="13" s="1"/>
  <c r="K49" i="14" s="1"/>
  <c r="K49" i="15" s="1"/>
  <c r="K49" i="16" s="1"/>
  <c r="K49" i="17" s="1"/>
  <c r="A50" i="4"/>
  <c r="A50" i="5" s="1"/>
  <c r="A50" i="6" s="1"/>
  <c r="A50" i="7" s="1"/>
  <c r="A50" i="8" s="1"/>
  <c r="A50" i="9" s="1"/>
  <c r="A50" i="10" s="1"/>
  <c r="A50" i="11" s="1"/>
  <c r="A50" i="12" s="1"/>
  <c r="A50" i="13" s="1"/>
  <c r="A50" i="14" s="1"/>
  <c r="A50" i="15" s="1"/>
  <c r="A50" i="16" s="1"/>
  <c r="B50" i="4"/>
  <c r="B50" i="5" s="1"/>
  <c r="B50" i="6" s="1"/>
  <c r="B50" i="7" s="1"/>
  <c r="B50" i="8" s="1"/>
  <c r="B50" i="9" s="1"/>
  <c r="B50" i="10" s="1"/>
  <c r="B50" i="11" s="1"/>
  <c r="B50" i="12" s="1"/>
  <c r="B50" i="13" s="1"/>
  <c r="B50" i="14" s="1"/>
  <c r="B50" i="15" s="1"/>
  <c r="B50" i="16" s="1"/>
  <c r="B50" i="17" s="1"/>
  <c r="D50" i="4"/>
  <c r="G50" i="4" s="1"/>
  <c r="J50" i="4"/>
  <c r="K50" i="4"/>
  <c r="K50" i="5" s="1"/>
  <c r="K50" i="6" s="1"/>
  <c r="K50" i="7" s="1"/>
  <c r="K50" i="8" s="1"/>
  <c r="K50" i="9" s="1"/>
  <c r="K50" i="10" s="1"/>
  <c r="K50" i="11" s="1"/>
  <c r="K50" i="12" s="1"/>
  <c r="K50" i="13" s="1"/>
  <c r="K50" i="14" s="1"/>
  <c r="K50" i="15" s="1"/>
  <c r="K50" i="16" s="1"/>
  <c r="K50" i="17" s="1"/>
  <c r="A51" i="4"/>
  <c r="B51" i="4"/>
  <c r="B51" i="5" s="1"/>
  <c r="B51" i="6" s="1"/>
  <c r="B51" i="7" s="1"/>
  <c r="B51" i="8" s="1"/>
  <c r="B51" i="9" s="1"/>
  <c r="B51" i="10" s="1"/>
  <c r="B51" i="11" s="1"/>
  <c r="B51" i="12" s="1"/>
  <c r="B51" i="13" s="1"/>
  <c r="B51" i="14" s="1"/>
  <c r="B51" i="15" s="1"/>
  <c r="B51" i="16" s="1"/>
  <c r="B51" i="17" s="1"/>
  <c r="D51" i="4"/>
  <c r="G51" i="4" s="1"/>
  <c r="J51" i="4"/>
  <c r="K51" i="4"/>
  <c r="K51" i="5" s="1"/>
  <c r="K51" i="6" s="1"/>
  <c r="K51" i="7" s="1"/>
  <c r="K51" i="8" s="1"/>
  <c r="K51" i="9" s="1"/>
  <c r="K51" i="10" s="1"/>
  <c r="K51" i="11" s="1"/>
  <c r="K51" i="12" s="1"/>
  <c r="K51" i="13" s="1"/>
  <c r="K51" i="14" s="1"/>
  <c r="K51" i="15" s="1"/>
  <c r="K51" i="16" s="1"/>
  <c r="K51" i="17" s="1"/>
  <c r="A52" i="4"/>
  <c r="A52" i="5" s="1"/>
  <c r="A52" i="6" s="1"/>
  <c r="A52" i="7" s="1"/>
  <c r="A52" i="8" s="1"/>
  <c r="A52" i="9" s="1"/>
  <c r="A52" i="10" s="1"/>
  <c r="A52" i="11" s="1"/>
  <c r="A52" i="12" s="1"/>
  <c r="A52" i="13" s="1"/>
  <c r="A52" i="14" s="1"/>
  <c r="A52" i="15" s="1"/>
  <c r="A52" i="16" s="1"/>
  <c r="B52" i="4"/>
  <c r="B52" i="5" s="1"/>
  <c r="B52" i="6" s="1"/>
  <c r="B52" i="7" s="1"/>
  <c r="B52" i="8" s="1"/>
  <c r="B52" i="9" s="1"/>
  <c r="B52" i="10" s="1"/>
  <c r="B52" i="11" s="1"/>
  <c r="B52" i="12" s="1"/>
  <c r="B52" i="13" s="1"/>
  <c r="B52" i="14" s="1"/>
  <c r="B52" i="15" s="1"/>
  <c r="B52" i="16" s="1"/>
  <c r="B52" i="17" s="1"/>
  <c r="D52" i="4"/>
  <c r="G52" i="4" s="1"/>
  <c r="J52" i="4"/>
  <c r="J52" i="5" s="1"/>
  <c r="K52" i="4"/>
  <c r="K52" i="5" s="1"/>
  <c r="K52" i="6" s="1"/>
  <c r="K52" i="7" s="1"/>
  <c r="K52" i="8" s="1"/>
  <c r="K52" i="9" s="1"/>
  <c r="K52" i="10" s="1"/>
  <c r="K52" i="11" s="1"/>
  <c r="K52" i="12" s="1"/>
  <c r="K52" i="13" s="1"/>
  <c r="K52" i="14" s="1"/>
  <c r="K52" i="15" s="1"/>
  <c r="K52" i="16" s="1"/>
  <c r="K52" i="17" s="1"/>
  <c r="A53" i="4"/>
  <c r="A53" i="5" s="1"/>
  <c r="A53" i="6" s="1"/>
  <c r="A53" i="7" s="1"/>
  <c r="A53" i="8" s="1"/>
  <c r="A53" i="9" s="1"/>
  <c r="A53" i="10" s="1"/>
  <c r="A53" i="11" s="1"/>
  <c r="A53" i="12" s="1"/>
  <c r="A53" i="13" s="1"/>
  <c r="A53" i="14" s="1"/>
  <c r="A53" i="15" s="1"/>
  <c r="A53" i="16" s="1"/>
  <c r="B53" i="4"/>
  <c r="B53" i="5" s="1"/>
  <c r="B53" i="6" s="1"/>
  <c r="B53" i="7" s="1"/>
  <c r="B53" i="8" s="1"/>
  <c r="B53" i="9" s="1"/>
  <c r="B53" i="10" s="1"/>
  <c r="B53" i="11" s="1"/>
  <c r="B53" i="12" s="1"/>
  <c r="B53" i="13" s="1"/>
  <c r="B53" i="14" s="1"/>
  <c r="B53" i="15" s="1"/>
  <c r="B53" i="16" s="1"/>
  <c r="B53" i="17" s="1"/>
  <c r="D53" i="4"/>
  <c r="G53" i="4" s="1"/>
  <c r="J53" i="4"/>
  <c r="K53" i="4"/>
  <c r="K53" i="5" s="1"/>
  <c r="K53" i="6" s="1"/>
  <c r="A7" i="5"/>
  <c r="A7" i="6" s="1"/>
  <c r="A7" i="7" s="1"/>
  <c r="A7" i="8" s="1"/>
  <c r="A7" i="9" s="1"/>
  <c r="A7" i="10" s="1"/>
  <c r="A7" i="11" s="1"/>
  <c r="A7" i="12" s="1"/>
  <c r="A7" i="13" s="1"/>
  <c r="A7" i="14" s="1"/>
  <c r="A7" i="15" s="1"/>
  <c r="A7" i="16" s="1"/>
  <c r="A7" i="17" s="1"/>
  <c r="B7" i="5"/>
  <c r="B7" i="6" s="1"/>
  <c r="B7" i="7" s="1"/>
  <c r="B7" i="8" s="1"/>
  <c r="B7" i="9" s="1"/>
  <c r="B7" i="10" s="1"/>
  <c r="B7" i="11" s="1"/>
  <c r="B7" i="12" s="1"/>
  <c r="B7" i="13" s="1"/>
  <c r="B7" i="14" s="1"/>
  <c r="B7" i="15" s="1"/>
  <c r="B7" i="16" s="1"/>
  <c r="B7" i="17" s="1"/>
  <c r="D7" i="5"/>
  <c r="G7" i="5" s="1"/>
  <c r="B8" i="5"/>
  <c r="B8" i="6" s="1"/>
  <c r="B8" i="7" s="1"/>
  <c r="B8" i="8" s="1"/>
  <c r="B8" i="9" s="1"/>
  <c r="B8" i="10" s="1"/>
  <c r="B8" i="11" s="1"/>
  <c r="B8" i="12" s="1"/>
  <c r="B8" i="13" s="1"/>
  <c r="B8" i="14" s="1"/>
  <c r="B8" i="15" s="1"/>
  <c r="B8" i="16" s="1"/>
  <c r="B8" i="17" s="1"/>
  <c r="C8" i="5"/>
  <c r="D8" i="5"/>
  <c r="G8" i="5" s="1"/>
  <c r="A9" i="5"/>
  <c r="A9" i="6" s="1"/>
  <c r="A9" i="7" s="1"/>
  <c r="A9" i="8" s="1"/>
  <c r="A9" i="9" s="1"/>
  <c r="A9" i="10" s="1"/>
  <c r="A9" i="11" s="1"/>
  <c r="A9" i="12" s="1"/>
  <c r="A9" i="13" s="1"/>
  <c r="A9" i="14" s="1"/>
  <c r="A9" i="15" s="1"/>
  <c r="A9" i="16" s="1"/>
  <c r="A9" i="17" s="1"/>
  <c r="D9" i="5"/>
  <c r="G9" i="5" s="1"/>
  <c r="B11" i="5"/>
  <c r="B11" i="6" s="1"/>
  <c r="B11" i="7" s="1"/>
  <c r="B11" i="8" s="1"/>
  <c r="B11" i="9" s="1"/>
  <c r="B11" i="10" s="1"/>
  <c r="B11" i="11" s="1"/>
  <c r="B11" i="12" s="1"/>
  <c r="B11" i="13" s="1"/>
  <c r="B11" i="14" s="1"/>
  <c r="B11" i="15" s="1"/>
  <c r="B11" i="16" s="1"/>
  <c r="B11" i="17" s="1"/>
  <c r="D12" i="5"/>
  <c r="G12" i="5" s="1"/>
  <c r="D14" i="5"/>
  <c r="G14" i="5" s="1"/>
  <c r="A15" i="5"/>
  <c r="A15" i="6" s="1"/>
  <c r="A15" i="7" s="1"/>
  <c r="A15" i="8" s="1"/>
  <c r="A15" i="9" s="1"/>
  <c r="A15" i="10" s="1"/>
  <c r="A15" i="11" s="1"/>
  <c r="A15" i="12" s="1"/>
  <c r="A15" i="13" s="1"/>
  <c r="A15" i="14" s="1"/>
  <c r="A15" i="15" s="1"/>
  <c r="A15" i="16" s="1"/>
  <c r="B15" i="5"/>
  <c r="B15" i="6" s="1"/>
  <c r="B15" i="7" s="1"/>
  <c r="B15" i="8" s="1"/>
  <c r="B15" i="9" s="1"/>
  <c r="B15" i="10" s="1"/>
  <c r="B15" i="11" s="1"/>
  <c r="B15" i="12" s="1"/>
  <c r="B15" i="13" s="1"/>
  <c r="B15" i="14" s="1"/>
  <c r="B15" i="15" s="1"/>
  <c r="B15" i="16" s="1"/>
  <c r="B15" i="17" s="1"/>
  <c r="K15" i="5"/>
  <c r="K15" i="6" s="1"/>
  <c r="K15" i="7" s="1"/>
  <c r="K15" i="8" s="1"/>
  <c r="K15" i="9" s="1"/>
  <c r="K15" i="10" s="1"/>
  <c r="K15" i="11" s="1"/>
  <c r="K15" i="12" s="1"/>
  <c r="K15" i="13" s="1"/>
  <c r="K15" i="14" s="1"/>
  <c r="K15" i="15" s="1"/>
  <c r="K15" i="16" s="1"/>
  <c r="K15" i="17" s="1"/>
  <c r="A16" i="5"/>
  <c r="A16" i="6" s="1"/>
  <c r="A16" i="7" s="1"/>
  <c r="A16" i="8" s="1"/>
  <c r="A16" i="9" s="1"/>
  <c r="A16" i="10" s="1"/>
  <c r="A16" i="11" s="1"/>
  <c r="A16" i="12" s="1"/>
  <c r="A16" i="13" s="1"/>
  <c r="A16" i="14" s="1"/>
  <c r="A16" i="15" s="1"/>
  <c r="A16" i="16" s="1"/>
  <c r="A16" i="17" s="1"/>
  <c r="D16" i="5"/>
  <c r="G16" i="5" s="1"/>
  <c r="J16" i="5"/>
  <c r="B17" i="5"/>
  <c r="B17" i="6" s="1"/>
  <c r="B17" i="7" s="1"/>
  <c r="B17" i="8" s="1"/>
  <c r="B17" i="9" s="1"/>
  <c r="B17" i="10" s="1"/>
  <c r="B17" i="11" s="1"/>
  <c r="B17" i="12" s="1"/>
  <c r="B17" i="13" s="1"/>
  <c r="B17" i="14" s="1"/>
  <c r="B17" i="15" s="1"/>
  <c r="B17" i="16" s="1"/>
  <c r="B17" i="17" s="1"/>
  <c r="D17" i="5"/>
  <c r="G17" i="5" s="1"/>
  <c r="A18" i="5"/>
  <c r="A18" i="6" s="1"/>
  <c r="A18" i="7" s="1"/>
  <c r="A18" i="8" s="1"/>
  <c r="A18" i="9" s="1"/>
  <c r="A18" i="10" s="1"/>
  <c r="A18" i="11" s="1"/>
  <c r="A18" i="12" s="1"/>
  <c r="A18" i="13" s="1"/>
  <c r="A18" i="14" s="1"/>
  <c r="A18" i="15" s="1"/>
  <c r="A18" i="16" s="1"/>
  <c r="B18" i="5"/>
  <c r="B18" i="6" s="1"/>
  <c r="B18" i="7" s="1"/>
  <c r="B18" i="8" s="1"/>
  <c r="B18" i="9" s="1"/>
  <c r="B18" i="10" s="1"/>
  <c r="B18" i="11" s="1"/>
  <c r="B18" i="12" s="1"/>
  <c r="B18" i="13" s="1"/>
  <c r="B18" i="14" s="1"/>
  <c r="B18" i="15" s="1"/>
  <c r="B18" i="16" s="1"/>
  <c r="B18" i="17" s="1"/>
  <c r="K18" i="5"/>
  <c r="K18" i="6" s="1"/>
  <c r="K18" i="7" s="1"/>
  <c r="K18" i="8" s="1"/>
  <c r="K18" i="9" s="1"/>
  <c r="K18" i="10" s="1"/>
  <c r="K18" i="11" s="1"/>
  <c r="K18" i="12" s="1"/>
  <c r="K18" i="13" s="1"/>
  <c r="K18" i="14" s="1"/>
  <c r="K18" i="15" s="1"/>
  <c r="K18" i="16" s="1"/>
  <c r="K18" i="17" s="1"/>
  <c r="A19" i="5"/>
  <c r="A19" i="6" s="1"/>
  <c r="A19" i="7" s="1"/>
  <c r="A19" i="8" s="1"/>
  <c r="A19" i="9" s="1"/>
  <c r="A19" i="10" s="1"/>
  <c r="A19" i="11" s="1"/>
  <c r="A19" i="12" s="1"/>
  <c r="A19" i="13" s="1"/>
  <c r="A19" i="14" s="1"/>
  <c r="A19" i="15" s="1"/>
  <c r="A19" i="16" s="1"/>
  <c r="A19" i="17" s="1"/>
  <c r="J19" i="5"/>
  <c r="K19" i="5"/>
  <c r="K19" i="6" s="1"/>
  <c r="K19" i="7" s="1"/>
  <c r="K19" i="8" s="1"/>
  <c r="K19" i="9" s="1"/>
  <c r="K19" i="10" s="1"/>
  <c r="K19" i="11" s="1"/>
  <c r="K19" i="12" s="1"/>
  <c r="K19" i="13" s="1"/>
  <c r="K19" i="14" s="1"/>
  <c r="K19" i="15" s="1"/>
  <c r="K19" i="16" s="1"/>
  <c r="K19" i="17" s="1"/>
  <c r="D20" i="5"/>
  <c r="G20" i="5" s="1"/>
  <c r="J20" i="5"/>
  <c r="B21" i="5"/>
  <c r="B21" i="6" s="1"/>
  <c r="B21" i="7" s="1"/>
  <c r="B21" i="8" s="1"/>
  <c r="B21" i="9" s="1"/>
  <c r="B21" i="10" s="1"/>
  <c r="B21" i="11" s="1"/>
  <c r="B21" i="12" s="1"/>
  <c r="B21" i="13" s="1"/>
  <c r="B21" i="14" s="1"/>
  <c r="B21" i="15" s="1"/>
  <c r="B21" i="16" s="1"/>
  <c r="B21" i="17" s="1"/>
  <c r="D21" i="5"/>
  <c r="G21" i="5" s="1"/>
  <c r="J21" i="5"/>
  <c r="B22" i="5"/>
  <c r="B22" i="6" s="1"/>
  <c r="B22" i="7" s="1"/>
  <c r="B22" i="8" s="1"/>
  <c r="B22" i="9" s="1"/>
  <c r="B22" i="10" s="1"/>
  <c r="B22" i="11" s="1"/>
  <c r="B22" i="12" s="1"/>
  <c r="B22" i="13" s="1"/>
  <c r="B22" i="14" s="1"/>
  <c r="B22" i="15" s="1"/>
  <c r="B22" i="16" s="1"/>
  <c r="B22" i="17" s="1"/>
  <c r="K22" i="5"/>
  <c r="K22" i="6" s="1"/>
  <c r="K22" i="7" s="1"/>
  <c r="K22" i="8" s="1"/>
  <c r="K22" i="9" s="1"/>
  <c r="K22" i="10" s="1"/>
  <c r="K22" i="11" s="1"/>
  <c r="K22" i="12" s="1"/>
  <c r="K22" i="13" s="1"/>
  <c r="K22" i="14" s="1"/>
  <c r="K22" i="15" s="1"/>
  <c r="K22" i="16" s="1"/>
  <c r="K22" i="17" s="1"/>
  <c r="J23" i="5"/>
  <c r="B24" i="5"/>
  <c r="B24" i="6" s="1"/>
  <c r="B24" i="7" s="1"/>
  <c r="B24" i="8" s="1"/>
  <c r="B24" i="9" s="1"/>
  <c r="B24" i="10" s="1"/>
  <c r="B24" i="11" s="1"/>
  <c r="B24" i="12" s="1"/>
  <c r="B24" i="13" s="1"/>
  <c r="B24" i="14" s="1"/>
  <c r="B24" i="15" s="1"/>
  <c r="B24" i="16" s="1"/>
  <c r="B24" i="17" s="1"/>
  <c r="C24" i="5"/>
  <c r="A25" i="5"/>
  <c r="A25" i="6" s="1"/>
  <c r="A25" i="7" s="1"/>
  <c r="A25" i="8" s="1"/>
  <c r="A25" i="9" s="1"/>
  <c r="A25" i="10" s="1"/>
  <c r="A25" i="11" s="1"/>
  <c r="A25" i="12" s="1"/>
  <c r="A25" i="13" s="1"/>
  <c r="A25" i="14" s="1"/>
  <c r="A25" i="15" s="1"/>
  <c r="A25" i="16" s="1"/>
  <c r="A25" i="17" s="1"/>
  <c r="K25" i="5"/>
  <c r="K25" i="6" s="1"/>
  <c r="K25" i="7" s="1"/>
  <c r="K25" i="8" s="1"/>
  <c r="K25" i="9" s="1"/>
  <c r="K25" i="10" s="1"/>
  <c r="K25" i="11" s="1"/>
  <c r="K25" i="12" s="1"/>
  <c r="K25" i="13" s="1"/>
  <c r="K25" i="14" s="1"/>
  <c r="K25" i="15" s="1"/>
  <c r="K25" i="16" s="1"/>
  <c r="K25" i="17" s="1"/>
  <c r="D26" i="5"/>
  <c r="G26" i="5" s="1"/>
  <c r="J26" i="5"/>
  <c r="B27" i="5"/>
  <c r="B27" i="6" s="1"/>
  <c r="B27" i="7" s="1"/>
  <c r="B27" i="8" s="1"/>
  <c r="B27" i="9" s="1"/>
  <c r="B27" i="10" s="1"/>
  <c r="B27" i="11" s="1"/>
  <c r="B27" i="12" s="1"/>
  <c r="B27" i="13" s="1"/>
  <c r="B27" i="14" s="1"/>
  <c r="B27" i="15" s="1"/>
  <c r="B27" i="16" s="1"/>
  <c r="B27" i="17" s="1"/>
  <c r="D27" i="5"/>
  <c r="G27" i="5" s="1"/>
  <c r="A28" i="5"/>
  <c r="A28" i="6" s="1"/>
  <c r="A28" i="7" s="1"/>
  <c r="A28" i="8" s="1"/>
  <c r="A28" i="9" s="1"/>
  <c r="A28" i="10" s="1"/>
  <c r="A28" i="11" s="1"/>
  <c r="A28" i="12" s="1"/>
  <c r="A28" i="13" s="1"/>
  <c r="A28" i="14" s="1"/>
  <c r="A28" i="15" s="1"/>
  <c r="A28" i="16" s="1"/>
  <c r="B28" i="5"/>
  <c r="B28" i="6" s="1"/>
  <c r="B28" i="7" s="1"/>
  <c r="B28" i="8" s="1"/>
  <c r="B28" i="9" s="1"/>
  <c r="B28" i="10" s="1"/>
  <c r="B28" i="11" s="1"/>
  <c r="B28" i="12" s="1"/>
  <c r="B28" i="13" s="1"/>
  <c r="B28" i="14" s="1"/>
  <c r="B28" i="15" s="1"/>
  <c r="B28" i="16" s="1"/>
  <c r="B28" i="17" s="1"/>
  <c r="A29" i="5"/>
  <c r="A29" i="6" s="1"/>
  <c r="A29" i="7" s="1"/>
  <c r="A29" i="8" s="1"/>
  <c r="A29" i="9" s="1"/>
  <c r="A29" i="10" s="1"/>
  <c r="A29" i="11" s="1"/>
  <c r="A29" i="12" s="1"/>
  <c r="A29" i="13" s="1"/>
  <c r="A29" i="14" s="1"/>
  <c r="A29" i="15" s="1"/>
  <c r="A29" i="16" s="1"/>
  <c r="A29" i="17" s="1"/>
  <c r="K29" i="5"/>
  <c r="K29" i="6" s="1"/>
  <c r="K29" i="7" s="1"/>
  <c r="K29" i="8" s="1"/>
  <c r="K29" i="9" s="1"/>
  <c r="K29" i="10" s="1"/>
  <c r="K29" i="11" s="1"/>
  <c r="K29" i="12" s="1"/>
  <c r="K29" i="13" s="1"/>
  <c r="K29" i="14" s="1"/>
  <c r="K29" i="15" s="1"/>
  <c r="K29" i="16" s="1"/>
  <c r="K29" i="17" s="1"/>
  <c r="D30" i="5"/>
  <c r="G30" i="5" s="1"/>
  <c r="A31" i="5"/>
  <c r="A31" i="6" s="1"/>
  <c r="A31" i="7" s="1"/>
  <c r="A31" i="8" s="1"/>
  <c r="A31" i="9" s="1"/>
  <c r="A31" i="10" s="1"/>
  <c r="A31" i="11" s="1"/>
  <c r="A31" i="12" s="1"/>
  <c r="A31" i="13" s="1"/>
  <c r="A31" i="14" s="1"/>
  <c r="A31" i="15" s="1"/>
  <c r="A31" i="16" s="1"/>
  <c r="B31" i="5"/>
  <c r="B31" i="6" s="1"/>
  <c r="B31" i="7" s="1"/>
  <c r="B31" i="8" s="1"/>
  <c r="B31" i="9" s="1"/>
  <c r="B31" i="10" s="1"/>
  <c r="B31" i="11" s="1"/>
  <c r="B31" i="12" s="1"/>
  <c r="B31" i="13" s="1"/>
  <c r="B31" i="14" s="1"/>
  <c r="B31" i="15" s="1"/>
  <c r="B31" i="16" s="1"/>
  <c r="B31" i="17" s="1"/>
  <c r="K31" i="5"/>
  <c r="K31" i="6" s="1"/>
  <c r="K31" i="7" s="1"/>
  <c r="K31" i="8" s="1"/>
  <c r="K31" i="9" s="1"/>
  <c r="K31" i="10" s="1"/>
  <c r="K31" i="11" s="1"/>
  <c r="K31" i="12" s="1"/>
  <c r="K31" i="13" s="1"/>
  <c r="K31" i="14" s="1"/>
  <c r="K31" i="15" s="1"/>
  <c r="K31" i="16" s="1"/>
  <c r="K31" i="17" s="1"/>
  <c r="A32" i="5"/>
  <c r="A32" i="6" s="1"/>
  <c r="A32" i="7" s="1"/>
  <c r="A32" i="8" s="1"/>
  <c r="A32" i="9" s="1"/>
  <c r="A32" i="10" s="1"/>
  <c r="A32" i="11" s="1"/>
  <c r="A32" i="12" s="1"/>
  <c r="A32" i="13" s="1"/>
  <c r="A32" i="14" s="1"/>
  <c r="A32" i="15" s="1"/>
  <c r="A32" i="16" s="1"/>
  <c r="A32" i="17" s="1"/>
  <c r="D32" i="5"/>
  <c r="G32" i="5" s="1"/>
  <c r="B33" i="5"/>
  <c r="B33" i="6" s="1"/>
  <c r="B33" i="7" s="1"/>
  <c r="B33" i="8" s="1"/>
  <c r="B33" i="9" s="1"/>
  <c r="B33" i="10" s="1"/>
  <c r="B33" i="11" s="1"/>
  <c r="B33" i="12" s="1"/>
  <c r="B33" i="13" s="1"/>
  <c r="B33" i="14" s="1"/>
  <c r="B33" i="15" s="1"/>
  <c r="B33" i="16" s="1"/>
  <c r="B33" i="17" s="1"/>
  <c r="J35" i="5"/>
  <c r="B37" i="5"/>
  <c r="B37" i="6" s="1"/>
  <c r="B37" i="7" s="1"/>
  <c r="B37" i="8" s="1"/>
  <c r="B37" i="9" s="1"/>
  <c r="B37" i="10" s="1"/>
  <c r="B37" i="11" s="1"/>
  <c r="B37" i="12" s="1"/>
  <c r="B37" i="13" s="1"/>
  <c r="B37" i="14" s="1"/>
  <c r="B37" i="15" s="1"/>
  <c r="B37" i="16" s="1"/>
  <c r="B37" i="17" s="1"/>
  <c r="B40" i="5"/>
  <c r="B40" i="6" s="1"/>
  <c r="B40" i="7" s="1"/>
  <c r="B40" i="8" s="1"/>
  <c r="B40" i="9" s="1"/>
  <c r="B40" i="10" s="1"/>
  <c r="B40" i="11" s="1"/>
  <c r="B40" i="12" s="1"/>
  <c r="B40" i="13" s="1"/>
  <c r="B40" i="14" s="1"/>
  <c r="B40" i="15" s="1"/>
  <c r="B40" i="16" s="1"/>
  <c r="B40" i="17" s="1"/>
  <c r="D42" i="5"/>
  <c r="G42" i="5" s="1"/>
  <c r="A44" i="5"/>
  <c r="A44" i="6" s="1"/>
  <c r="A44" i="7" s="1"/>
  <c r="A44" i="8" s="1"/>
  <c r="A44" i="9" s="1"/>
  <c r="A44" i="10" s="1"/>
  <c r="A44" i="11" s="1"/>
  <c r="A44" i="12" s="1"/>
  <c r="A44" i="13" s="1"/>
  <c r="A44" i="14" s="1"/>
  <c r="A44" i="15" s="1"/>
  <c r="A44" i="16" s="1"/>
  <c r="D46" i="5"/>
  <c r="G46" i="5" s="1"/>
  <c r="A48" i="5"/>
  <c r="A48" i="6" s="1"/>
  <c r="A48" i="7" s="1"/>
  <c r="A48" i="8" s="1"/>
  <c r="A48" i="9" s="1"/>
  <c r="A48" i="10" s="1"/>
  <c r="A48" i="11" s="1"/>
  <c r="A48" i="12" s="1"/>
  <c r="A48" i="13" s="1"/>
  <c r="A48" i="14" s="1"/>
  <c r="A48" i="15" s="1"/>
  <c r="A48" i="16" s="1"/>
  <c r="A48" i="17" s="1"/>
  <c r="D49" i="5"/>
  <c r="G49" i="5" s="1"/>
  <c r="A51" i="5"/>
  <c r="A51" i="6" s="1"/>
  <c r="A51" i="7" s="1"/>
  <c r="A51" i="8" s="1"/>
  <c r="A51" i="9" s="1"/>
  <c r="A51" i="10" s="1"/>
  <c r="A51" i="11" s="1"/>
  <c r="A51" i="12" s="1"/>
  <c r="A51" i="13" s="1"/>
  <c r="A51" i="14" s="1"/>
  <c r="A51" i="15" s="1"/>
  <c r="A51" i="16" s="1"/>
  <c r="A51" i="17" s="1"/>
  <c r="D53" i="5"/>
  <c r="G53" i="5" s="1"/>
  <c r="A35" i="6"/>
  <c r="A35" i="7" s="1"/>
  <c r="A35" i="8" s="1"/>
  <c r="A35" i="9" s="1"/>
  <c r="A35" i="10" s="1"/>
  <c r="A35" i="11" s="1"/>
  <c r="A35" i="12" s="1"/>
  <c r="A35" i="13" s="1"/>
  <c r="A35" i="14" s="1"/>
  <c r="A35" i="15" s="1"/>
  <c r="A35" i="16" s="1"/>
  <c r="A35" i="17" s="1"/>
  <c r="K41" i="6"/>
  <c r="K41" i="7" s="1"/>
  <c r="K41" i="8" s="1"/>
  <c r="K41" i="9" s="1"/>
  <c r="K41" i="10" s="1"/>
  <c r="K41" i="11" s="1"/>
  <c r="K41" i="12" s="1"/>
  <c r="K41" i="13" s="1"/>
  <c r="K41" i="14" s="1"/>
  <c r="K41" i="15" s="1"/>
  <c r="K41" i="16" s="1"/>
  <c r="K41" i="17" s="1"/>
  <c r="A45" i="6"/>
  <c r="A45" i="7" s="1"/>
  <c r="A45" i="8" s="1"/>
  <c r="A45" i="9" s="1"/>
  <c r="A45" i="10" s="1"/>
  <c r="A45" i="11" s="1"/>
  <c r="A45" i="12" s="1"/>
  <c r="A45" i="13" s="1"/>
  <c r="A45" i="14" s="1"/>
  <c r="A45" i="15" s="1"/>
  <c r="A45" i="16" s="1"/>
  <c r="A45" i="17" s="1"/>
  <c r="K53" i="8"/>
  <c r="K53" i="9" s="1"/>
  <c r="K53" i="10" s="1"/>
  <c r="K53" i="11" s="1"/>
  <c r="K53" i="12" s="1"/>
  <c r="K53" i="13" s="1"/>
  <c r="K53" i="14" s="1"/>
  <c r="K53" i="15" s="1"/>
  <c r="K53" i="16" s="1"/>
  <c r="K53" i="17" s="1"/>
  <c r="A28" i="17" l="1"/>
  <c r="A18" i="17"/>
  <c r="A15" i="17"/>
  <c r="A52" i="17"/>
  <c r="A50" i="17"/>
  <c r="A47" i="17"/>
  <c r="A46" i="17"/>
  <c r="A42" i="17"/>
  <c r="A39" i="17"/>
  <c r="A33" i="17"/>
  <c r="A27" i="17"/>
  <c r="A24" i="17"/>
  <c r="A21" i="17"/>
  <c r="A17" i="17"/>
  <c r="A44" i="17"/>
  <c r="A31" i="17"/>
  <c r="A49" i="17"/>
  <c r="A43" i="17"/>
  <c r="A41" i="17"/>
  <c r="A40" i="17"/>
  <c r="A38" i="17"/>
  <c r="A37" i="17"/>
  <c r="A36" i="17"/>
  <c r="A34" i="17"/>
  <c r="A30" i="17"/>
  <c r="A26" i="17"/>
  <c r="A23" i="17"/>
  <c r="A22" i="17"/>
  <c r="A20" i="17"/>
  <c r="A14" i="17"/>
  <c r="A13" i="17"/>
  <c r="A12" i="17"/>
  <c r="A11" i="17"/>
  <c r="A10" i="17"/>
  <c r="A8" i="17"/>
  <c r="D52" i="5"/>
  <c r="G52" i="5" s="1"/>
  <c r="R53" i="3"/>
  <c r="T53" i="3"/>
  <c r="R39" i="3"/>
  <c r="T39" i="3"/>
  <c r="R41" i="3"/>
  <c r="T41" i="3"/>
  <c r="R44" i="3"/>
  <c r="T44" i="3"/>
  <c r="R49" i="3"/>
  <c r="T49" i="3"/>
  <c r="R50" i="3"/>
  <c r="T50" i="3"/>
  <c r="R51" i="3"/>
  <c r="T51" i="3"/>
  <c r="R40" i="3"/>
  <c r="T40" i="3"/>
  <c r="R42" i="3"/>
  <c r="T42" i="3"/>
  <c r="R43" i="3"/>
  <c r="T43" i="3"/>
  <c r="R45" i="3"/>
  <c r="T45" i="3"/>
  <c r="R46" i="3"/>
  <c r="T46" i="3"/>
  <c r="R47" i="3"/>
  <c r="T47" i="3"/>
  <c r="R48" i="3"/>
  <c r="T48" i="3"/>
  <c r="R52" i="3"/>
  <c r="T52" i="3"/>
  <c r="R16" i="3"/>
  <c r="T16" i="3"/>
  <c r="R18" i="3"/>
  <c r="T18" i="3"/>
  <c r="R19" i="3"/>
  <c r="T19" i="3"/>
  <c r="R21" i="3"/>
  <c r="T21" i="3"/>
  <c r="R24" i="3"/>
  <c r="T24" i="3"/>
  <c r="R26" i="3"/>
  <c r="T26" i="3"/>
  <c r="R27" i="3"/>
  <c r="T27" i="3"/>
  <c r="R29" i="3"/>
  <c r="T29" i="3"/>
  <c r="R32" i="3"/>
  <c r="T32" i="3"/>
  <c r="R34" i="3"/>
  <c r="T34" i="3"/>
  <c r="R35" i="3"/>
  <c r="T35" i="3"/>
  <c r="R17" i="3"/>
  <c r="T17" i="3"/>
  <c r="R20" i="3"/>
  <c r="T20" i="3"/>
  <c r="R22" i="3"/>
  <c r="T22" i="3"/>
  <c r="R23" i="3"/>
  <c r="T23" i="3"/>
  <c r="R25" i="3"/>
  <c r="T25" i="3"/>
  <c r="R28" i="3"/>
  <c r="T28" i="3"/>
  <c r="R30" i="3"/>
  <c r="T30" i="3"/>
  <c r="R31" i="3"/>
  <c r="T31" i="3"/>
  <c r="R33" i="3"/>
  <c r="T33" i="3"/>
  <c r="T8" i="3"/>
  <c r="D32" i="6"/>
  <c r="G32" i="6" s="1"/>
  <c r="D27" i="6"/>
  <c r="G27" i="6" s="1"/>
  <c r="D12" i="6"/>
  <c r="G12" i="6" s="1"/>
  <c r="D9" i="6"/>
  <c r="G9" i="6" s="1"/>
  <c r="D8" i="6"/>
  <c r="G8" i="6" s="1"/>
  <c r="D45" i="5"/>
  <c r="G45" i="5" s="1"/>
  <c r="D43" i="5"/>
  <c r="G43" i="5" s="1"/>
  <c r="D41" i="5"/>
  <c r="G41" i="5" s="1"/>
  <c r="D38" i="5"/>
  <c r="G38" i="5" s="1"/>
  <c r="D37" i="5"/>
  <c r="G37" i="5" s="1"/>
  <c r="D35" i="5"/>
  <c r="G35" i="5" s="1"/>
  <c r="D33" i="5"/>
  <c r="G33" i="5" s="1"/>
  <c r="D29" i="5"/>
  <c r="G29" i="5" s="1"/>
  <c r="D25" i="5"/>
  <c r="G25" i="5" s="1"/>
  <c r="D22" i="5"/>
  <c r="G22" i="5" s="1"/>
  <c r="D19" i="5"/>
  <c r="G19" i="5" s="1"/>
  <c r="D13" i="5"/>
  <c r="G13" i="5" s="1"/>
  <c r="D11" i="5"/>
  <c r="G11" i="5" s="1"/>
  <c r="D3" i="6"/>
  <c r="G3" i="6" s="1"/>
  <c r="D53" i="6"/>
  <c r="G53" i="6" s="1"/>
  <c r="D52" i="6"/>
  <c r="G52" i="6" s="1"/>
  <c r="D49" i="6"/>
  <c r="G49" i="6" s="1"/>
  <c r="D42" i="6"/>
  <c r="G42" i="6" s="1"/>
  <c r="D21" i="6"/>
  <c r="G21" i="6" s="1"/>
  <c r="D17" i="6"/>
  <c r="G17" i="6" s="1"/>
  <c r="D14" i="6"/>
  <c r="G14" i="6" s="1"/>
  <c r="D51" i="5"/>
  <c r="G51" i="5" s="1"/>
  <c r="D46" i="6"/>
  <c r="G46" i="6" s="1"/>
  <c r="D30" i="6"/>
  <c r="G30" i="6" s="1"/>
  <c r="D26" i="6"/>
  <c r="G26" i="6" s="1"/>
  <c r="D20" i="6"/>
  <c r="G20" i="6" s="1"/>
  <c r="D16" i="6"/>
  <c r="G16" i="6" s="1"/>
  <c r="D7" i="6"/>
  <c r="G7" i="6" s="1"/>
  <c r="D50" i="5"/>
  <c r="G50" i="5" s="1"/>
  <c r="D48" i="5"/>
  <c r="G48" i="5" s="1"/>
  <c r="D47" i="5"/>
  <c r="G47" i="5" s="1"/>
  <c r="D44" i="5"/>
  <c r="G44" i="5" s="1"/>
  <c r="D40" i="5"/>
  <c r="G40" i="5" s="1"/>
  <c r="D39" i="5"/>
  <c r="G39" i="5" s="1"/>
  <c r="D36" i="5"/>
  <c r="G36" i="5" s="1"/>
  <c r="D34" i="5"/>
  <c r="G34" i="5" s="1"/>
  <c r="D31" i="5"/>
  <c r="G31" i="5" s="1"/>
  <c r="D28" i="5"/>
  <c r="G28" i="5" s="1"/>
  <c r="D24" i="5"/>
  <c r="G24" i="5" s="1"/>
  <c r="D23" i="5"/>
  <c r="G23" i="5" s="1"/>
  <c r="D18" i="5"/>
  <c r="G18" i="5" s="1"/>
  <c r="D15" i="5"/>
  <c r="G15" i="5" s="1"/>
  <c r="D10" i="5"/>
  <c r="G10" i="5" s="1"/>
  <c r="D4" i="7"/>
  <c r="G4" i="7" s="1"/>
  <c r="I18" i="4"/>
  <c r="I19" i="4"/>
  <c r="I26" i="4"/>
  <c r="I27" i="4"/>
  <c r="I34" i="4"/>
  <c r="I35" i="4"/>
  <c r="I42" i="4"/>
  <c r="I43" i="4"/>
  <c r="I45" i="4"/>
  <c r="I47" i="4"/>
  <c r="I17" i="4"/>
  <c r="I20" i="4"/>
  <c r="I22" i="4"/>
  <c r="I23" i="4"/>
  <c r="I30" i="4"/>
  <c r="I31" i="4"/>
  <c r="I39" i="4"/>
  <c r="I41" i="4"/>
  <c r="I44" i="4"/>
  <c r="I49" i="4"/>
  <c r="I50" i="4"/>
  <c r="I51" i="4"/>
  <c r="J35" i="6"/>
  <c r="J26" i="6"/>
  <c r="J23" i="6"/>
  <c r="J20" i="6"/>
  <c r="J16" i="6"/>
  <c r="J50" i="5"/>
  <c r="M48" i="4"/>
  <c r="L48" i="4"/>
  <c r="R48" i="4" s="1"/>
  <c r="J47" i="5"/>
  <c r="J44" i="5"/>
  <c r="M44" i="4"/>
  <c r="L44" i="4"/>
  <c r="R44" i="4" s="1"/>
  <c r="J42" i="5"/>
  <c r="J40" i="5"/>
  <c r="M40" i="4"/>
  <c r="L40" i="4"/>
  <c r="R40" i="4" s="1"/>
  <c r="J39" i="5"/>
  <c r="J34" i="5"/>
  <c r="J32" i="5"/>
  <c r="M32" i="4"/>
  <c r="L32" i="4"/>
  <c r="R32" i="4" s="1"/>
  <c r="J31" i="5"/>
  <c r="J28" i="5"/>
  <c r="J24" i="5"/>
  <c r="M24" i="4"/>
  <c r="L24" i="4"/>
  <c r="R24" i="4" s="1"/>
  <c r="J18" i="5"/>
  <c r="L16" i="4"/>
  <c r="R16" i="4" s="1"/>
  <c r="M16" i="4"/>
  <c r="L9" i="4"/>
  <c r="M9" i="4"/>
  <c r="J8" i="5"/>
  <c r="M8" i="4"/>
  <c r="L8" i="4"/>
  <c r="J7" i="6"/>
  <c r="M4" i="5"/>
  <c r="L4" i="5"/>
  <c r="N8" i="3"/>
  <c r="U8" i="3" s="1"/>
  <c r="N17" i="3"/>
  <c r="U17" i="3" s="1"/>
  <c r="N20" i="3"/>
  <c r="N22" i="3"/>
  <c r="N23" i="3"/>
  <c r="N25" i="3"/>
  <c r="I25" i="4"/>
  <c r="N28" i="3"/>
  <c r="I28" i="4"/>
  <c r="N30" i="3"/>
  <c r="N31" i="3"/>
  <c r="N33" i="3"/>
  <c r="I33" i="4"/>
  <c r="N39" i="3"/>
  <c r="U39" i="3" s="1"/>
  <c r="N41" i="3"/>
  <c r="U41" i="3" s="1"/>
  <c r="N44" i="3"/>
  <c r="U44" i="3" s="1"/>
  <c r="N49" i="3"/>
  <c r="U49" i="3" s="1"/>
  <c r="N50" i="3"/>
  <c r="U50" i="3" s="1"/>
  <c r="N51" i="3"/>
  <c r="U51" i="3" s="1"/>
  <c r="J45" i="7"/>
  <c r="J52" i="6"/>
  <c r="J48" i="6"/>
  <c r="J21" i="6"/>
  <c r="J19" i="6"/>
  <c r="J53" i="5"/>
  <c r="J53" i="6" s="1"/>
  <c r="J51" i="5"/>
  <c r="J49" i="5"/>
  <c r="J46" i="5"/>
  <c r="M46" i="4"/>
  <c r="L46" i="4"/>
  <c r="R46" i="4" s="1"/>
  <c r="J43" i="5"/>
  <c r="J41" i="5"/>
  <c r="L38" i="4"/>
  <c r="M38" i="4"/>
  <c r="J33" i="5"/>
  <c r="J30" i="5"/>
  <c r="M30" i="4"/>
  <c r="L30" i="4"/>
  <c r="R30" i="4" s="1"/>
  <c r="J29" i="5"/>
  <c r="J27" i="5"/>
  <c r="J25" i="5"/>
  <c r="J22" i="5"/>
  <c r="L22" i="4"/>
  <c r="R22" i="4" s="1"/>
  <c r="M22" i="4"/>
  <c r="J17" i="5"/>
  <c r="M14" i="4"/>
  <c r="L14" i="4"/>
  <c r="L7" i="4"/>
  <c r="M7" i="4"/>
  <c r="N16" i="3"/>
  <c r="U16" i="3" s="1"/>
  <c r="I16" i="4"/>
  <c r="N18" i="3"/>
  <c r="N19" i="3"/>
  <c r="N21" i="3"/>
  <c r="U21" i="3" s="1"/>
  <c r="I21" i="4"/>
  <c r="N24" i="3"/>
  <c r="I24" i="4"/>
  <c r="N26" i="3"/>
  <c r="N27" i="3"/>
  <c r="N29" i="3"/>
  <c r="I29" i="4"/>
  <c r="N32" i="3"/>
  <c r="I32" i="4"/>
  <c r="T32" i="4" s="1"/>
  <c r="N34" i="3"/>
  <c r="N35" i="3"/>
  <c r="N40" i="3"/>
  <c r="U40" i="3" s="1"/>
  <c r="I40" i="4"/>
  <c r="T40" i="4" s="1"/>
  <c r="N42" i="3"/>
  <c r="U42" i="3" s="1"/>
  <c r="N43" i="3"/>
  <c r="U43" i="3" s="1"/>
  <c r="N45" i="3"/>
  <c r="U45" i="3" s="1"/>
  <c r="I46" i="4"/>
  <c r="N46" i="3"/>
  <c r="U46" i="3" s="1"/>
  <c r="N47" i="3"/>
  <c r="U47" i="3" s="1"/>
  <c r="I48" i="4"/>
  <c r="T48" i="4" s="1"/>
  <c r="N48" i="3"/>
  <c r="U48" i="3" s="1"/>
  <c r="I52" i="4"/>
  <c r="N52" i="3"/>
  <c r="U52" i="3" s="1"/>
  <c r="N53" i="3"/>
  <c r="I53" i="4"/>
  <c r="C38" i="5"/>
  <c r="L38" i="5" s="1"/>
  <c r="C24" i="6"/>
  <c r="C24" i="7" s="1"/>
  <c r="J3" i="6"/>
  <c r="C9" i="5"/>
  <c r="K5" i="6"/>
  <c r="K5" i="7" s="1"/>
  <c r="K5" i="8" s="1"/>
  <c r="K5" i="9" s="1"/>
  <c r="K5" i="10" s="1"/>
  <c r="K5" i="11" s="1"/>
  <c r="K5" i="12" s="1"/>
  <c r="K5" i="13" s="1"/>
  <c r="K5" i="14" s="1"/>
  <c r="K5" i="15" s="1"/>
  <c r="K5" i="16" s="1"/>
  <c r="K5" i="17" s="1"/>
  <c r="J5" i="6"/>
  <c r="C8" i="6"/>
  <c r="C22" i="5"/>
  <c r="C40" i="5"/>
  <c r="D5" i="6"/>
  <c r="G5" i="6" s="1"/>
  <c r="K6" i="6"/>
  <c r="K6" i="7" s="1"/>
  <c r="K6" i="8" s="1"/>
  <c r="K6" i="9" s="1"/>
  <c r="K6" i="10" s="1"/>
  <c r="K6" i="11" s="1"/>
  <c r="K6" i="12" s="1"/>
  <c r="K6" i="13" s="1"/>
  <c r="K6" i="14" s="1"/>
  <c r="K6" i="15" s="1"/>
  <c r="K6" i="16" s="1"/>
  <c r="K6" i="17" s="1"/>
  <c r="C44" i="5"/>
  <c r="C46" i="5"/>
  <c r="C48" i="5"/>
  <c r="M48" i="5" s="1"/>
  <c r="C30" i="5"/>
  <c r="C14" i="5"/>
  <c r="C50" i="4"/>
  <c r="M50" i="4" s="1"/>
  <c r="C42" i="4"/>
  <c r="L42" i="4" s="1"/>
  <c r="R42" i="4" s="1"/>
  <c r="C34" i="4"/>
  <c r="L34" i="4" s="1"/>
  <c r="R34" i="4" s="1"/>
  <c r="C26" i="4"/>
  <c r="M26" i="4" s="1"/>
  <c r="C18" i="4"/>
  <c r="L18" i="4" s="1"/>
  <c r="R18" i="4" s="1"/>
  <c r="C10" i="4"/>
  <c r="L10" i="4" s="1"/>
  <c r="C32" i="5"/>
  <c r="C16" i="5"/>
  <c r="L16" i="5" s="1"/>
  <c r="R16" i="5" s="1"/>
  <c r="C52" i="4"/>
  <c r="M52" i="4" s="1"/>
  <c r="C36" i="4"/>
  <c r="M36" i="4" s="1"/>
  <c r="C28" i="4"/>
  <c r="M28" i="4" s="1"/>
  <c r="C20" i="4"/>
  <c r="M20" i="4" s="1"/>
  <c r="C12" i="4"/>
  <c r="M12" i="4" s="1"/>
  <c r="C53" i="4"/>
  <c r="M53" i="4" s="1"/>
  <c r="C49" i="4"/>
  <c r="M49" i="4" s="1"/>
  <c r="C43" i="4"/>
  <c r="M43" i="4" s="1"/>
  <c r="C41" i="4"/>
  <c r="L41" i="4" s="1"/>
  <c r="R41" i="4" s="1"/>
  <c r="C35" i="4"/>
  <c r="M35" i="4" s="1"/>
  <c r="C33" i="4"/>
  <c r="L33" i="4" s="1"/>
  <c r="R33" i="4" s="1"/>
  <c r="C29" i="4"/>
  <c r="M29" i="4" s="1"/>
  <c r="C25" i="4"/>
  <c r="L25" i="4" s="1"/>
  <c r="R25" i="4" s="1"/>
  <c r="C21" i="4"/>
  <c r="M21" i="4" s="1"/>
  <c r="C15" i="4"/>
  <c r="M15" i="4" s="1"/>
  <c r="C13" i="4"/>
  <c r="L13" i="4" s="1"/>
  <c r="C7" i="5"/>
  <c r="L7" i="5" s="1"/>
  <c r="C51" i="4"/>
  <c r="M51" i="4" s="1"/>
  <c r="C47" i="4"/>
  <c r="L47" i="4" s="1"/>
  <c r="R47" i="4" s="1"/>
  <c r="C45" i="4"/>
  <c r="M45" i="4" s="1"/>
  <c r="C39" i="4"/>
  <c r="L39" i="4" s="1"/>
  <c r="R39" i="4" s="1"/>
  <c r="C37" i="4"/>
  <c r="L37" i="4" s="1"/>
  <c r="C31" i="4"/>
  <c r="L31" i="4" s="1"/>
  <c r="R31" i="4" s="1"/>
  <c r="C27" i="4"/>
  <c r="M27" i="4" s="1"/>
  <c r="C23" i="4"/>
  <c r="L23" i="4" s="1"/>
  <c r="R23" i="4" s="1"/>
  <c r="C19" i="4"/>
  <c r="L19" i="4" s="1"/>
  <c r="R19" i="4" s="1"/>
  <c r="C17" i="4"/>
  <c r="M17" i="4" s="1"/>
  <c r="C11" i="4"/>
  <c r="L11" i="4" s="1"/>
  <c r="J6" i="6"/>
  <c r="J6" i="7" s="1"/>
  <c r="J6" i="8" s="1"/>
  <c r="J6" i="9" s="1"/>
  <c r="J6" i="10" s="1"/>
  <c r="J6" i="11" s="1"/>
  <c r="J6" i="12" s="1"/>
  <c r="J6" i="13" s="1"/>
  <c r="J6" i="14" s="1"/>
  <c r="J6" i="15" s="1"/>
  <c r="J6" i="16" s="1"/>
  <c r="J6" i="17" s="1"/>
  <c r="J4" i="6"/>
  <c r="K3" i="6"/>
  <c r="K3" i="7" s="1"/>
  <c r="K3" i="8" s="1"/>
  <c r="K3" i="9" s="1"/>
  <c r="K3" i="10" s="1"/>
  <c r="K3" i="11" s="1"/>
  <c r="K3" i="12" s="1"/>
  <c r="K3" i="13" s="1"/>
  <c r="K3" i="14" s="1"/>
  <c r="K3" i="15" s="1"/>
  <c r="K3" i="16" s="1"/>
  <c r="K3" i="17" s="1"/>
  <c r="D6" i="6"/>
  <c r="G6" i="6" s="1"/>
  <c r="K1" i="17"/>
  <c r="H2" i="17" s="1"/>
  <c r="K1" i="16"/>
  <c r="H2" i="16" s="1"/>
  <c r="K1" i="15"/>
  <c r="H2" i="15" s="1"/>
  <c r="K1" i="14"/>
  <c r="H2" i="14" s="1"/>
  <c r="K1" i="13"/>
  <c r="H2" i="13" s="1"/>
  <c r="K1" i="12"/>
  <c r="H2" i="12" s="1"/>
  <c r="K1" i="11"/>
  <c r="H2" i="11" s="1"/>
  <c r="K1" i="10"/>
  <c r="H2" i="10" s="1"/>
  <c r="K1" i="9"/>
  <c r="H2" i="9" s="1"/>
  <c r="K1" i="8"/>
  <c r="H2" i="8" s="1"/>
  <c r="K1" i="7"/>
  <c r="H2" i="7" s="1"/>
  <c r="K1" i="6"/>
  <c r="H2" i="6" s="1"/>
  <c r="K1" i="5"/>
  <c r="H2" i="5" s="1"/>
  <c r="K1" i="4"/>
  <c r="O54" i="17"/>
  <c r="N54" i="17"/>
  <c r="R54" i="17" s="1"/>
  <c r="M54" i="17"/>
  <c r="L54" i="17"/>
  <c r="O54" i="16"/>
  <c r="N54" i="16"/>
  <c r="R54" i="16" s="1"/>
  <c r="M54" i="16"/>
  <c r="L54" i="16"/>
  <c r="O54" i="15"/>
  <c r="N54" i="15"/>
  <c r="R54" i="15" s="1"/>
  <c r="M54" i="15"/>
  <c r="L54" i="15"/>
  <c r="O54" i="14"/>
  <c r="N54" i="14"/>
  <c r="R54" i="14" s="1"/>
  <c r="M54" i="14"/>
  <c r="L54" i="14"/>
  <c r="O54" i="13"/>
  <c r="N54" i="13"/>
  <c r="R54" i="13" s="1"/>
  <c r="M54" i="13"/>
  <c r="L54" i="13"/>
  <c r="O54" i="12"/>
  <c r="N54" i="12"/>
  <c r="R54" i="12" s="1"/>
  <c r="M54" i="12"/>
  <c r="L54" i="12"/>
  <c r="O54" i="11"/>
  <c r="N54" i="11"/>
  <c r="R54" i="11" s="1"/>
  <c r="M54" i="11"/>
  <c r="L54" i="11"/>
  <c r="A54" i="11"/>
  <c r="O54" i="10"/>
  <c r="N54" i="10"/>
  <c r="R54" i="10" s="1"/>
  <c r="M54" i="10"/>
  <c r="L54" i="10"/>
  <c r="O54" i="9"/>
  <c r="N54" i="9"/>
  <c r="R54" i="9" s="1"/>
  <c r="M54" i="9"/>
  <c r="L54" i="9"/>
  <c r="O54" i="8"/>
  <c r="N54" i="8"/>
  <c r="R54" i="8" s="1"/>
  <c r="M54" i="8"/>
  <c r="L54" i="8"/>
  <c r="O54" i="7"/>
  <c r="N54" i="7"/>
  <c r="R54" i="7" s="1"/>
  <c r="M54" i="7"/>
  <c r="L54" i="7"/>
  <c r="O54" i="6"/>
  <c r="N54" i="6"/>
  <c r="R54" i="6" s="1"/>
  <c r="M54" i="6"/>
  <c r="L54" i="6"/>
  <c r="O54" i="5"/>
  <c r="N54" i="5"/>
  <c r="R54" i="5" s="1"/>
  <c r="M54" i="5"/>
  <c r="L54" i="5"/>
  <c r="O54" i="4"/>
  <c r="N54" i="4"/>
  <c r="R54" i="4" s="1"/>
  <c r="M54" i="4"/>
  <c r="L54" i="4"/>
  <c r="S2" i="1"/>
  <c r="S54" i="1"/>
  <c r="K1" i="3"/>
  <c r="O54" i="3"/>
  <c r="N54" i="3"/>
  <c r="R54" i="3" s="1"/>
  <c r="M54" i="3"/>
  <c r="L54" i="3"/>
  <c r="A54" i="1"/>
  <c r="U2" i="1"/>
  <c r="I2" i="1"/>
  <c r="T24" i="4" l="1"/>
  <c r="T16" i="4"/>
  <c r="T46" i="4"/>
  <c r="C38" i="6"/>
  <c r="L38" i="6" s="1"/>
  <c r="H2" i="3"/>
  <c r="N6" i="3"/>
  <c r="N3" i="3"/>
  <c r="H2" i="4"/>
  <c r="N6" i="4"/>
  <c r="N37" i="3"/>
  <c r="U37" i="3" s="1"/>
  <c r="O37" i="3" s="1"/>
  <c r="P37" i="3" s="1"/>
  <c r="N11" i="3"/>
  <c r="N7" i="3"/>
  <c r="N36" i="3"/>
  <c r="N14" i="3"/>
  <c r="U14" i="3" s="1"/>
  <c r="O14" i="3" s="1"/>
  <c r="P14" i="3" s="1"/>
  <c r="N9" i="3"/>
  <c r="U9" i="3" s="1"/>
  <c r="O9" i="3" s="1"/>
  <c r="P9" i="3" s="1"/>
  <c r="T44" i="4"/>
  <c r="T39" i="4"/>
  <c r="T42" i="4"/>
  <c r="N6" i="5"/>
  <c r="N13" i="3"/>
  <c r="U13" i="3" s="1"/>
  <c r="O13" i="3" s="1"/>
  <c r="P13" i="3" s="1"/>
  <c r="N10" i="3"/>
  <c r="U10" i="3" s="1"/>
  <c r="O10" i="3" s="1"/>
  <c r="P10" i="3" s="1"/>
  <c r="N3" i="4"/>
  <c r="N38" i="3"/>
  <c r="N15" i="3"/>
  <c r="U15" i="3" s="1"/>
  <c r="O15" i="3" s="1"/>
  <c r="P15" i="3" s="1"/>
  <c r="N12" i="3"/>
  <c r="U12" i="3" s="1"/>
  <c r="O12" i="3" s="1"/>
  <c r="P12" i="3" s="1"/>
  <c r="T41" i="4"/>
  <c r="T47" i="4"/>
  <c r="U27" i="3"/>
  <c r="O27" i="3" s="1"/>
  <c r="U38" i="3"/>
  <c r="O38" i="3" s="1"/>
  <c r="P38" i="3" s="1"/>
  <c r="T38" i="3" s="1"/>
  <c r="I38" i="4" s="1"/>
  <c r="U36" i="3"/>
  <c r="O36" i="3" s="1"/>
  <c r="P36" i="3" s="1"/>
  <c r="T36" i="3" s="1"/>
  <c r="I36" i="4" s="1"/>
  <c r="U33" i="3"/>
  <c r="O33" i="3" s="1"/>
  <c r="U28" i="3"/>
  <c r="O28" i="3" s="1"/>
  <c r="U25" i="3"/>
  <c r="O25" i="3" s="1"/>
  <c r="U22" i="3"/>
  <c r="O22" i="3" s="1"/>
  <c r="U34" i="3"/>
  <c r="O34" i="3" s="1"/>
  <c r="U26" i="3"/>
  <c r="O26" i="3" s="1"/>
  <c r="U24" i="3"/>
  <c r="O24" i="3" s="1"/>
  <c r="U18" i="3"/>
  <c r="O18" i="3" s="1"/>
  <c r="U31" i="3"/>
  <c r="O31" i="3" s="1"/>
  <c r="U23" i="3"/>
  <c r="O23" i="3" s="1"/>
  <c r="U20" i="3"/>
  <c r="O20" i="3" s="1"/>
  <c r="T31" i="4"/>
  <c r="T23" i="4"/>
  <c r="T19" i="4"/>
  <c r="T33" i="4"/>
  <c r="T25" i="4"/>
  <c r="T30" i="4"/>
  <c r="T22" i="4"/>
  <c r="T34" i="4"/>
  <c r="T18" i="4"/>
  <c r="R8" i="3"/>
  <c r="D5" i="7"/>
  <c r="G5" i="7" s="1"/>
  <c r="D4" i="8"/>
  <c r="G4" i="8" s="1"/>
  <c r="D10" i="6"/>
  <c r="G10" i="6" s="1"/>
  <c r="D15" i="6"/>
  <c r="G15" i="6" s="1"/>
  <c r="D18" i="6"/>
  <c r="G18" i="6" s="1"/>
  <c r="D23" i="6"/>
  <c r="G23" i="6" s="1"/>
  <c r="D24" i="6"/>
  <c r="G24" i="6" s="1"/>
  <c r="D28" i="6"/>
  <c r="G28" i="6" s="1"/>
  <c r="D31" i="6"/>
  <c r="G31" i="6" s="1"/>
  <c r="D34" i="6"/>
  <c r="G34" i="6" s="1"/>
  <c r="D36" i="6"/>
  <c r="G36" i="6" s="1"/>
  <c r="D39" i="6"/>
  <c r="G39" i="6" s="1"/>
  <c r="D40" i="6"/>
  <c r="G40" i="6" s="1"/>
  <c r="D44" i="6"/>
  <c r="G44" i="6" s="1"/>
  <c r="D47" i="6"/>
  <c r="G47" i="6" s="1"/>
  <c r="D48" i="6"/>
  <c r="G48" i="6" s="1"/>
  <c r="D50" i="6"/>
  <c r="G50" i="6" s="1"/>
  <c r="D7" i="7"/>
  <c r="G7" i="7" s="1"/>
  <c r="D16" i="7"/>
  <c r="G16" i="7" s="1"/>
  <c r="D20" i="7"/>
  <c r="G20" i="7" s="1"/>
  <c r="D26" i="7"/>
  <c r="G26" i="7" s="1"/>
  <c r="D30" i="7"/>
  <c r="G30" i="7" s="1"/>
  <c r="D46" i="7"/>
  <c r="G46" i="7" s="1"/>
  <c r="D51" i="6"/>
  <c r="G51" i="6" s="1"/>
  <c r="D14" i="7"/>
  <c r="G14" i="7" s="1"/>
  <c r="D17" i="7"/>
  <c r="G17" i="7" s="1"/>
  <c r="D21" i="7"/>
  <c r="G21" i="7" s="1"/>
  <c r="D42" i="7"/>
  <c r="G42" i="7" s="1"/>
  <c r="D49" i="7"/>
  <c r="G49" i="7" s="1"/>
  <c r="D52" i="7"/>
  <c r="G52" i="7" s="1"/>
  <c r="D53" i="7"/>
  <c r="G53" i="7" s="1"/>
  <c r="D3" i="7"/>
  <c r="G3" i="7" s="1"/>
  <c r="D11" i="6"/>
  <c r="G11" i="6" s="1"/>
  <c r="D13" i="6"/>
  <c r="G13" i="6" s="1"/>
  <c r="D19" i="6"/>
  <c r="G19" i="6" s="1"/>
  <c r="D22" i="6"/>
  <c r="G22" i="6" s="1"/>
  <c r="D25" i="6"/>
  <c r="G25" i="6" s="1"/>
  <c r="D29" i="6"/>
  <c r="G29" i="6" s="1"/>
  <c r="D33" i="6"/>
  <c r="G33" i="6" s="1"/>
  <c r="D35" i="6"/>
  <c r="G35" i="6" s="1"/>
  <c r="D37" i="6"/>
  <c r="G37" i="6" s="1"/>
  <c r="D38" i="6"/>
  <c r="G38" i="6" s="1"/>
  <c r="D41" i="6"/>
  <c r="G41" i="6" s="1"/>
  <c r="D43" i="6"/>
  <c r="G43" i="6" s="1"/>
  <c r="D45" i="6"/>
  <c r="G45" i="6" s="1"/>
  <c r="D8" i="7"/>
  <c r="G8" i="7" s="1"/>
  <c r="D9" i="7"/>
  <c r="G9" i="7" s="1"/>
  <c r="D12" i="7"/>
  <c r="G12" i="7" s="1"/>
  <c r="D27" i="7"/>
  <c r="G27" i="7" s="1"/>
  <c r="D32" i="7"/>
  <c r="G32" i="7" s="1"/>
  <c r="R2" i="3"/>
  <c r="Q2" i="3"/>
  <c r="N5" i="5"/>
  <c r="Q2" i="5"/>
  <c r="R2" i="5"/>
  <c r="Q2" i="7"/>
  <c r="R2" i="7"/>
  <c r="Q2" i="9"/>
  <c r="R2" i="9"/>
  <c r="Q2" i="11"/>
  <c r="R2" i="11"/>
  <c r="Q2" i="13"/>
  <c r="R2" i="13"/>
  <c r="Q2" i="15"/>
  <c r="R2" i="15"/>
  <c r="Q2" i="17"/>
  <c r="R2" i="17"/>
  <c r="N5" i="4"/>
  <c r="Q2" i="4"/>
  <c r="R2" i="4"/>
  <c r="Q2" i="6"/>
  <c r="R2" i="6"/>
  <c r="Q2" i="8"/>
  <c r="R2" i="8"/>
  <c r="Q2" i="10"/>
  <c r="R2" i="10"/>
  <c r="Q2" i="12"/>
  <c r="R2" i="12"/>
  <c r="Q2" i="14"/>
  <c r="R2" i="14"/>
  <c r="Q2" i="16"/>
  <c r="R2" i="16"/>
  <c r="P35" i="3"/>
  <c r="P19" i="3"/>
  <c r="M25" i="4"/>
  <c r="M41" i="4"/>
  <c r="L49" i="4"/>
  <c r="R49" i="4" s="1"/>
  <c r="P49" i="3"/>
  <c r="U35" i="3"/>
  <c r="U19" i="3"/>
  <c r="O19" i="3" s="1"/>
  <c r="U11" i="3"/>
  <c r="O11" i="3" s="1"/>
  <c r="P11" i="3" s="1"/>
  <c r="L17" i="4"/>
  <c r="R17" i="4" s="1"/>
  <c r="M33" i="4"/>
  <c r="P31" i="3"/>
  <c r="N23" i="4"/>
  <c r="U23" i="4" s="1"/>
  <c r="N31" i="4"/>
  <c r="U31" i="4" s="1"/>
  <c r="N39" i="4"/>
  <c r="U39" i="4" s="1"/>
  <c r="N47" i="4"/>
  <c r="U47" i="4" s="1"/>
  <c r="N7" i="5"/>
  <c r="N25" i="4"/>
  <c r="P25" i="4" s="1"/>
  <c r="N33" i="4"/>
  <c r="P33" i="4" s="1"/>
  <c r="N41" i="4"/>
  <c r="P41" i="4" s="1"/>
  <c r="N38" i="6"/>
  <c r="N16" i="5"/>
  <c r="N18" i="4"/>
  <c r="U18" i="4" s="1"/>
  <c r="N34" i="4"/>
  <c r="U34" i="4" s="1"/>
  <c r="O34" i="4" s="1"/>
  <c r="N38" i="5"/>
  <c r="N11" i="4"/>
  <c r="N19" i="4"/>
  <c r="U19" i="4" s="1"/>
  <c r="N37" i="4"/>
  <c r="N13" i="4"/>
  <c r="N10" i="4"/>
  <c r="N42" i="4"/>
  <c r="U42" i="4" s="1"/>
  <c r="N5" i="3"/>
  <c r="N4" i="3"/>
  <c r="J5" i="7"/>
  <c r="O53" i="4"/>
  <c r="S53" i="4"/>
  <c r="O52" i="4"/>
  <c r="S52" i="4"/>
  <c r="O48" i="4"/>
  <c r="S48" i="4"/>
  <c r="P47" i="3"/>
  <c r="P45" i="3"/>
  <c r="O45" i="4"/>
  <c r="S45" i="4"/>
  <c r="P43" i="3"/>
  <c r="P42" i="3"/>
  <c r="S42" i="4"/>
  <c r="O42" i="4"/>
  <c r="P32" i="3"/>
  <c r="P29" i="3"/>
  <c r="P27" i="3"/>
  <c r="P26" i="3"/>
  <c r="S26" i="4"/>
  <c r="P18" i="3"/>
  <c r="J4" i="7"/>
  <c r="P52" i="3"/>
  <c r="P48" i="3"/>
  <c r="O47" i="4"/>
  <c r="S47" i="4"/>
  <c r="P46" i="3"/>
  <c r="O40" i="4"/>
  <c r="S40" i="4"/>
  <c r="P40" i="3"/>
  <c r="O35" i="4"/>
  <c r="S35" i="4"/>
  <c r="P34" i="3"/>
  <c r="S34" i="4"/>
  <c r="U32" i="3"/>
  <c r="O32" i="3" s="1"/>
  <c r="U29" i="3"/>
  <c r="O29" i="3" s="1"/>
  <c r="S24" i="4"/>
  <c r="P24" i="3"/>
  <c r="S21" i="4"/>
  <c r="O21" i="4"/>
  <c r="P21" i="3"/>
  <c r="S19" i="4"/>
  <c r="S16" i="4"/>
  <c r="O16" i="4"/>
  <c r="P16" i="3"/>
  <c r="N7" i="4"/>
  <c r="M11" i="4"/>
  <c r="M13" i="4"/>
  <c r="N14" i="4"/>
  <c r="L14" i="5"/>
  <c r="M14" i="5"/>
  <c r="M19" i="4"/>
  <c r="P19" i="4" s="1"/>
  <c r="L21" i="4"/>
  <c r="R21" i="4" s="1"/>
  <c r="J22" i="6"/>
  <c r="L22" i="5"/>
  <c r="R22" i="5" s="1"/>
  <c r="M22" i="5"/>
  <c r="L27" i="4"/>
  <c r="R27" i="4" s="1"/>
  <c r="J27" i="6"/>
  <c r="L29" i="4"/>
  <c r="R29" i="4" s="1"/>
  <c r="N30" i="4"/>
  <c r="P30" i="4" s="1"/>
  <c r="J30" i="6"/>
  <c r="L30" i="5"/>
  <c r="R30" i="5" s="1"/>
  <c r="M30" i="5"/>
  <c r="L35" i="4"/>
  <c r="R35" i="4" s="1"/>
  <c r="M37" i="4"/>
  <c r="N38" i="4"/>
  <c r="L43" i="4"/>
  <c r="R43" i="4" s="1"/>
  <c r="J43" i="6"/>
  <c r="L45" i="4"/>
  <c r="R45" i="4" s="1"/>
  <c r="J49" i="6"/>
  <c r="L51" i="4"/>
  <c r="R51" i="4" s="1"/>
  <c r="L53" i="4"/>
  <c r="R53" i="4" s="1"/>
  <c r="J53" i="7"/>
  <c r="J21" i="7"/>
  <c r="L48" i="5"/>
  <c r="R48" i="5" s="1"/>
  <c r="J52" i="7"/>
  <c r="J45" i="8"/>
  <c r="S51" i="4"/>
  <c r="O51" i="4"/>
  <c r="P51" i="3"/>
  <c r="S33" i="4"/>
  <c r="P33" i="3"/>
  <c r="O31" i="4"/>
  <c r="S31" i="4"/>
  <c r="P30" i="3"/>
  <c r="U30" i="3"/>
  <c r="O30" i="3" s="1"/>
  <c r="S22" i="4"/>
  <c r="S20" i="4"/>
  <c r="P20" i="3"/>
  <c r="O17" i="4"/>
  <c r="S17" i="4"/>
  <c r="P17" i="3"/>
  <c r="S8" i="4"/>
  <c r="N4" i="4"/>
  <c r="P3" i="3"/>
  <c r="M7" i="5"/>
  <c r="M9" i="5"/>
  <c r="L9" i="5"/>
  <c r="M10" i="4"/>
  <c r="L12" i="4"/>
  <c r="L15" i="4"/>
  <c r="M18" i="4"/>
  <c r="J18" i="6"/>
  <c r="L20" i="4"/>
  <c r="R20" i="4" s="1"/>
  <c r="M23" i="4"/>
  <c r="P23" i="4" s="1"/>
  <c r="L26" i="4"/>
  <c r="R26" i="4" s="1"/>
  <c r="L28" i="4"/>
  <c r="R28" i="4" s="1"/>
  <c r="J28" i="6"/>
  <c r="M31" i="4"/>
  <c r="N32" i="4"/>
  <c r="U32" i="4" s="1"/>
  <c r="J32" i="6"/>
  <c r="M32" i="5"/>
  <c r="L32" i="5"/>
  <c r="R32" i="5" s="1"/>
  <c r="M34" i="4"/>
  <c r="L36" i="4"/>
  <c r="M39" i="4"/>
  <c r="N40" i="4"/>
  <c r="P40" i="4" s="1"/>
  <c r="J40" i="6"/>
  <c r="M40" i="5"/>
  <c r="L40" i="5"/>
  <c r="R40" i="5" s="1"/>
  <c r="M42" i="4"/>
  <c r="P42" i="4" s="1"/>
  <c r="N44" i="4"/>
  <c r="U44" i="4" s="1"/>
  <c r="J44" i="6"/>
  <c r="M44" i="5"/>
  <c r="L44" i="5"/>
  <c r="R44" i="5" s="1"/>
  <c r="M47" i="4"/>
  <c r="N48" i="4"/>
  <c r="U48" i="4" s="1"/>
  <c r="L50" i="4"/>
  <c r="R50" i="4" s="1"/>
  <c r="J50" i="6"/>
  <c r="L52" i="4"/>
  <c r="R52" i="4" s="1"/>
  <c r="M16" i="5"/>
  <c r="J20" i="7"/>
  <c r="J26" i="7"/>
  <c r="M38" i="5"/>
  <c r="U5" i="4"/>
  <c r="O5" i="4" s="1"/>
  <c r="P5" i="4" s="1"/>
  <c r="T5" i="4" s="1"/>
  <c r="P53" i="3"/>
  <c r="O46" i="4"/>
  <c r="S46" i="4"/>
  <c r="O43" i="4"/>
  <c r="S43" i="4"/>
  <c r="O32" i="4"/>
  <c r="S32" i="4"/>
  <c r="S29" i="4"/>
  <c r="S27" i="4"/>
  <c r="O18" i="4"/>
  <c r="S18" i="4"/>
  <c r="N17" i="4"/>
  <c r="P17" i="4" s="1"/>
  <c r="J17" i="6"/>
  <c r="N22" i="4"/>
  <c r="P22" i="4" s="1"/>
  <c r="J25" i="6"/>
  <c r="J29" i="6"/>
  <c r="J33" i="6"/>
  <c r="J41" i="6"/>
  <c r="N46" i="4"/>
  <c r="P46" i="4" s="1"/>
  <c r="J46" i="6"/>
  <c r="L46" i="5"/>
  <c r="R46" i="5" s="1"/>
  <c r="M46" i="5"/>
  <c r="J51" i="6"/>
  <c r="J19" i="7"/>
  <c r="J48" i="7"/>
  <c r="P50" i="3"/>
  <c r="S50" i="4"/>
  <c r="O50" i="4"/>
  <c r="O49" i="4"/>
  <c r="S49" i="4"/>
  <c r="O44" i="4"/>
  <c r="S44" i="4"/>
  <c r="P44" i="3"/>
  <c r="O41" i="4"/>
  <c r="S41" i="4"/>
  <c r="P41" i="3"/>
  <c r="P39" i="3"/>
  <c r="O39" i="4"/>
  <c r="S39" i="4"/>
  <c r="S30" i="4"/>
  <c r="S28" i="4"/>
  <c r="P28" i="3"/>
  <c r="S25" i="4"/>
  <c r="P25" i="3"/>
  <c r="P23" i="3"/>
  <c r="O23" i="4"/>
  <c r="S23" i="4"/>
  <c r="P22" i="3"/>
  <c r="P8" i="3"/>
  <c r="N4" i="5"/>
  <c r="J7" i="7"/>
  <c r="N8" i="4"/>
  <c r="J8" i="6"/>
  <c r="M8" i="5"/>
  <c r="L8" i="5"/>
  <c r="N9" i="4"/>
  <c r="N16" i="4"/>
  <c r="P16" i="4" s="1"/>
  <c r="N24" i="4"/>
  <c r="U24" i="4" s="1"/>
  <c r="J24" i="6"/>
  <c r="M24" i="5"/>
  <c r="L24" i="5"/>
  <c r="R24" i="5" s="1"/>
  <c r="J31" i="6"/>
  <c r="J34" i="6"/>
  <c r="J39" i="6"/>
  <c r="J42" i="6"/>
  <c r="J47" i="6"/>
  <c r="J16" i="7"/>
  <c r="J23" i="7"/>
  <c r="J35" i="7"/>
  <c r="U53" i="3"/>
  <c r="T2" i="6"/>
  <c r="U2" i="6"/>
  <c r="N2" i="6"/>
  <c r="P2" i="6"/>
  <c r="I2" i="6"/>
  <c r="S2" i="6"/>
  <c r="T2" i="10"/>
  <c r="U2" i="10"/>
  <c r="N2" i="10"/>
  <c r="P2" i="10"/>
  <c r="I2" i="10"/>
  <c r="S2" i="10"/>
  <c r="T2" i="14"/>
  <c r="U2" i="14"/>
  <c r="N2" i="14"/>
  <c r="P2" i="14"/>
  <c r="I2" i="14"/>
  <c r="S2" i="14"/>
  <c r="C52" i="5"/>
  <c r="T2" i="7"/>
  <c r="U2" i="7"/>
  <c r="N2" i="7"/>
  <c r="I2" i="7"/>
  <c r="S2" i="7"/>
  <c r="P2" i="7"/>
  <c r="T2" i="11"/>
  <c r="U2" i="11"/>
  <c r="N2" i="11"/>
  <c r="I2" i="11"/>
  <c r="S2" i="11"/>
  <c r="P2" i="11"/>
  <c r="T2" i="15"/>
  <c r="U2" i="15"/>
  <c r="N2" i="15"/>
  <c r="I2" i="15"/>
  <c r="S2" i="15"/>
  <c r="P2" i="15"/>
  <c r="T2" i="3"/>
  <c r="U2" i="3"/>
  <c r="N2" i="3"/>
  <c r="I2" i="3"/>
  <c r="S2" i="3"/>
  <c r="P2" i="3"/>
  <c r="T2" i="4"/>
  <c r="U2" i="4"/>
  <c r="N2" i="4"/>
  <c r="P2" i="4"/>
  <c r="S2" i="4"/>
  <c r="I2" i="4"/>
  <c r="T2" i="8"/>
  <c r="U2" i="8"/>
  <c r="N2" i="8"/>
  <c r="P2" i="8"/>
  <c r="S2" i="8"/>
  <c r="I2" i="8"/>
  <c r="T2" i="12"/>
  <c r="U2" i="12"/>
  <c r="N2" i="12"/>
  <c r="P2" i="12"/>
  <c r="S2" i="12"/>
  <c r="I2" i="12"/>
  <c r="T2" i="16"/>
  <c r="U2" i="16"/>
  <c r="N2" i="16"/>
  <c r="P2" i="16"/>
  <c r="S2" i="16"/>
  <c r="I2" i="16"/>
  <c r="T2" i="5"/>
  <c r="U2" i="5"/>
  <c r="N2" i="5"/>
  <c r="S2" i="5"/>
  <c r="I2" i="5"/>
  <c r="P2" i="5"/>
  <c r="T2" i="9"/>
  <c r="U2" i="9"/>
  <c r="N2" i="9"/>
  <c r="S2" i="9"/>
  <c r="I2" i="9"/>
  <c r="P2" i="9"/>
  <c r="T2" i="13"/>
  <c r="U2" i="13"/>
  <c r="N2" i="13"/>
  <c r="S2" i="13"/>
  <c r="I2" i="13"/>
  <c r="P2" i="13"/>
  <c r="T2" i="17"/>
  <c r="U2" i="17"/>
  <c r="N2" i="17"/>
  <c r="S2" i="17"/>
  <c r="I2" i="17"/>
  <c r="P2" i="17"/>
  <c r="I3" i="4"/>
  <c r="C44" i="6"/>
  <c r="C40" i="6"/>
  <c r="C40" i="7" s="1"/>
  <c r="J3" i="7"/>
  <c r="C34" i="5"/>
  <c r="L34" i="5" s="1"/>
  <c r="R34" i="5" s="1"/>
  <c r="C22" i="6"/>
  <c r="C9" i="6"/>
  <c r="C24" i="8"/>
  <c r="C30" i="6"/>
  <c r="C8" i="7"/>
  <c r="C20" i="5"/>
  <c r="C16" i="6"/>
  <c r="L16" i="6" s="1"/>
  <c r="R16" i="6" s="1"/>
  <c r="C18" i="5"/>
  <c r="L18" i="5" s="1"/>
  <c r="R18" i="5" s="1"/>
  <c r="C50" i="5"/>
  <c r="L50" i="5" s="1"/>
  <c r="R50" i="5" s="1"/>
  <c r="C28" i="5"/>
  <c r="L28" i="5" s="1"/>
  <c r="R28" i="5" s="1"/>
  <c r="C32" i="6"/>
  <c r="C26" i="5"/>
  <c r="C14" i="6"/>
  <c r="C46" i="6"/>
  <c r="C3" i="5"/>
  <c r="C36" i="5"/>
  <c r="C36" i="6" s="1"/>
  <c r="C12" i="5"/>
  <c r="L12" i="5" s="1"/>
  <c r="C10" i="5"/>
  <c r="L10" i="5" s="1"/>
  <c r="C42" i="5"/>
  <c r="L42" i="5" s="1"/>
  <c r="R42" i="5" s="1"/>
  <c r="C48" i="6"/>
  <c r="L48" i="6" s="1"/>
  <c r="R48" i="6" s="1"/>
  <c r="C37" i="5"/>
  <c r="M37" i="5" s="1"/>
  <c r="C25" i="5"/>
  <c r="M25" i="5" s="1"/>
  <c r="C23" i="5"/>
  <c r="C39" i="5"/>
  <c r="M39" i="5" s="1"/>
  <c r="C13" i="5"/>
  <c r="C29" i="5"/>
  <c r="L29" i="5" s="1"/>
  <c r="R29" i="5" s="1"/>
  <c r="C43" i="5"/>
  <c r="M43" i="5" s="1"/>
  <c r="C11" i="5"/>
  <c r="M11" i="5" s="1"/>
  <c r="C27" i="5"/>
  <c r="M27" i="5" s="1"/>
  <c r="C45" i="5"/>
  <c r="C7" i="6"/>
  <c r="M7" i="6" s="1"/>
  <c r="C15" i="5"/>
  <c r="M15" i="5" s="1"/>
  <c r="C33" i="5"/>
  <c r="M33" i="5" s="1"/>
  <c r="C49" i="5"/>
  <c r="M49" i="5" s="1"/>
  <c r="C19" i="5"/>
  <c r="C51" i="5"/>
  <c r="M51" i="5" s="1"/>
  <c r="C41" i="5"/>
  <c r="L41" i="5" s="1"/>
  <c r="R41" i="5" s="1"/>
  <c r="C17" i="5"/>
  <c r="M17" i="5" s="1"/>
  <c r="C31" i="5"/>
  <c r="M31" i="5" s="1"/>
  <c r="C47" i="5"/>
  <c r="M47" i="5" s="1"/>
  <c r="C21" i="5"/>
  <c r="C35" i="5"/>
  <c r="C53" i="5"/>
  <c r="A54" i="6"/>
  <c r="A54" i="12"/>
  <c r="A54" i="16"/>
  <c r="A53" i="17" s="1"/>
  <c r="A54" i="13"/>
  <c r="D6" i="7"/>
  <c r="G6" i="7" s="1"/>
  <c r="A54" i="17"/>
  <c r="A54" i="15"/>
  <c r="A54" i="14"/>
  <c r="A54" i="10"/>
  <c r="A54" i="9"/>
  <c r="A54" i="8"/>
  <c r="A54" i="7"/>
  <c r="A54" i="5"/>
  <c r="A54" i="4"/>
  <c r="A54" i="3"/>
  <c r="N49" i="4" l="1"/>
  <c r="P49" i="4" s="1"/>
  <c r="P39" i="4"/>
  <c r="C38" i="7"/>
  <c r="L38" i="7" s="1"/>
  <c r="M38" i="6"/>
  <c r="O19" i="4"/>
  <c r="T43" i="4"/>
  <c r="T51" i="4"/>
  <c r="T52" i="4"/>
  <c r="T50" i="4"/>
  <c r="T53" i="4"/>
  <c r="U6" i="3"/>
  <c r="O6" i="3" s="1"/>
  <c r="P6" i="3" s="1"/>
  <c r="T49" i="4"/>
  <c r="T45" i="4"/>
  <c r="U3" i="3"/>
  <c r="R3" i="3"/>
  <c r="T11" i="3"/>
  <c r="I11" i="4" s="1"/>
  <c r="U11" i="4" s="1"/>
  <c r="R11" i="3"/>
  <c r="T12" i="3"/>
  <c r="I12" i="4" s="1"/>
  <c r="R12" i="3"/>
  <c r="T15" i="3"/>
  <c r="I15" i="4" s="1"/>
  <c r="R15" i="3"/>
  <c r="T10" i="3"/>
  <c r="I10" i="4" s="1"/>
  <c r="U10" i="4" s="1"/>
  <c r="R10" i="3"/>
  <c r="T37" i="3"/>
  <c r="I37" i="4" s="1"/>
  <c r="U37" i="4" s="1"/>
  <c r="R37" i="3"/>
  <c r="T14" i="3"/>
  <c r="I14" i="4" s="1"/>
  <c r="R14" i="3"/>
  <c r="T13" i="3"/>
  <c r="I13" i="4" s="1"/>
  <c r="U13" i="4" s="1"/>
  <c r="R13" i="3"/>
  <c r="T9" i="3"/>
  <c r="I9" i="4" s="1"/>
  <c r="U9" i="4" s="1"/>
  <c r="R9" i="3"/>
  <c r="S36" i="4"/>
  <c r="S38" i="4"/>
  <c r="O24" i="4"/>
  <c r="R38" i="3"/>
  <c r="U38" i="4"/>
  <c r="O38" i="4" s="1"/>
  <c r="P38" i="4" s="1"/>
  <c r="T38" i="4" s="1"/>
  <c r="R36" i="3"/>
  <c r="T26" i="4"/>
  <c r="T28" i="4"/>
  <c r="T35" i="4"/>
  <c r="T20" i="4"/>
  <c r="T29" i="4"/>
  <c r="T3" i="4"/>
  <c r="I3" i="5" s="1"/>
  <c r="R3" i="4"/>
  <c r="T17" i="4"/>
  <c r="T27" i="4"/>
  <c r="T21" i="4"/>
  <c r="D43" i="7"/>
  <c r="G43" i="7" s="1"/>
  <c r="D37" i="7"/>
  <c r="G37" i="7" s="1"/>
  <c r="D33" i="7"/>
  <c r="G33" i="7" s="1"/>
  <c r="D47" i="7"/>
  <c r="G47" i="7" s="1"/>
  <c r="P44" i="4"/>
  <c r="D32" i="8"/>
  <c r="G32" i="8" s="1"/>
  <c r="D27" i="8"/>
  <c r="G27" i="8" s="1"/>
  <c r="D12" i="8"/>
  <c r="G12" i="8" s="1"/>
  <c r="D9" i="8"/>
  <c r="G9" i="8" s="1"/>
  <c r="D8" i="8"/>
  <c r="G8" i="8" s="1"/>
  <c r="D45" i="7"/>
  <c r="G45" i="7" s="1"/>
  <c r="D41" i="7"/>
  <c r="G41" i="7" s="1"/>
  <c r="D38" i="7"/>
  <c r="G38" i="7" s="1"/>
  <c r="D35" i="7"/>
  <c r="G35" i="7" s="1"/>
  <c r="D29" i="7"/>
  <c r="G29" i="7" s="1"/>
  <c r="D25" i="7"/>
  <c r="G25" i="7" s="1"/>
  <c r="D22" i="7"/>
  <c r="G22" i="7" s="1"/>
  <c r="D19" i="7"/>
  <c r="G19" i="7" s="1"/>
  <c r="D13" i="7"/>
  <c r="G13" i="7" s="1"/>
  <c r="D11" i="7"/>
  <c r="G11" i="7" s="1"/>
  <c r="D3" i="8"/>
  <c r="G3" i="8" s="1"/>
  <c r="D53" i="8"/>
  <c r="G53" i="8" s="1"/>
  <c r="D52" i="8"/>
  <c r="G52" i="8" s="1"/>
  <c r="D49" i="8"/>
  <c r="G49" i="8" s="1"/>
  <c r="D42" i="8"/>
  <c r="G42" i="8" s="1"/>
  <c r="D21" i="8"/>
  <c r="G21" i="8" s="1"/>
  <c r="D17" i="8"/>
  <c r="G17" i="8" s="1"/>
  <c r="D14" i="8"/>
  <c r="G14" i="8" s="1"/>
  <c r="D51" i="7"/>
  <c r="G51" i="7" s="1"/>
  <c r="D46" i="8"/>
  <c r="G46" i="8" s="1"/>
  <c r="D30" i="8"/>
  <c r="G30" i="8" s="1"/>
  <c r="D26" i="8"/>
  <c r="G26" i="8" s="1"/>
  <c r="D20" i="8"/>
  <c r="G20" i="8" s="1"/>
  <c r="D16" i="8"/>
  <c r="G16" i="8" s="1"/>
  <c r="D7" i="8"/>
  <c r="G7" i="8" s="1"/>
  <c r="D50" i="7"/>
  <c r="G50" i="7" s="1"/>
  <c r="D48" i="7"/>
  <c r="G48" i="7" s="1"/>
  <c r="D44" i="7"/>
  <c r="G44" i="7" s="1"/>
  <c r="D40" i="7"/>
  <c r="G40" i="7" s="1"/>
  <c r="D39" i="7"/>
  <c r="G39" i="7" s="1"/>
  <c r="D36" i="7"/>
  <c r="G36" i="7" s="1"/>
  <c r="D34" i="7"/>
  <c r="G34" i="7" s="1"/>
  <c r="D31" i="7"/>
  <c r="G31" i="7" s="1"/>
  <c r="D28" i="7"/>
  <c r="G28" i="7" s="1"/>
  <c r="D24" i="7"/>
  <c r="G24" i="7" s="1"/>
  <c r="D23" i="7"/>
  <c r="G23" i="7" s="1"/>
  <c r="D18" i="7"/>
  <c r="G18" i="7" s="1"/>
  <c r="D15" i="7"/>
  <c r="G15" i="7" s="1"/>
  <c r="D10" i="7"/>
  <c r="G10" i="7" s="1"/>
  <c r="D4" i="9"/>
  <c r="G4" i="9" s="1"/>
  <c r="D5" i="8"/>
  <c r="G5" i="8" s="1"/>
  <c r="P32" i="4"/>
  <c r="P24" i="4"/>
  <c r="U16" i="4"/>
  <c r="U49" i="4"/>
  <c r="U22" i="4"/>
  <c r="O22" i="4" s="1"/>
  <c r="U41" i="4"/>
  <c r="U33" i="4"/>
  <c r="O33" i="4" s="1"/>
  <c r="U25" i="4"/>
  <c r="O25" i="4" s="1"/>
  <c r="P48" i="4"/>
  <c r="U8" i="4"/>
  <c r="O8" i="4" s="1"/>
  <c r="P8" i="4" s="1"/>
  <c r="U46" i="4"/>
  <c r="U17" i="4"/>
  <c r="U40" i="4"/>
  <c r="P16" i="5"/>
  <c r="P47" i="4"/>
  <c r="P31" i="4"/>
  <c r="N29" i="5"/>
  <c r="N48" i="6"/>
  <c r="N10" i="5"/>
  <c r="N28" i="5"/>
  <c r="N41" i="5"/>
  <c r="N42" i="5"/>
  <c r="N12" i="5"/>
  <c r="N50" i="5"/>
  <c r="N16" i="6"/>
  <c r="N38" i="7"/>
  <c r="N34" i="5"/>
  <c r="N18" i="5"/>
  <c r="M21" i="5"/>
  <c r="L21" i="5"/>
  <c r="R21" i="5" s="1"/>
  <c r="M19" i="5"/>
  <c r="L19" i="5"/>
  <c r="R19" i="5" s="1"/>
  <c r="M13" i="5"/>
  <c r="L13" i="5"/>
  <c r="L3" i="5"/>
  <c r="M3" i="5"/>
  <c r="M35" i="5"/>
  <c r="L35" i="5"/>
  <c r="R35" i="5" s="1"/>
  <c r="M45" i="5"/>
  <c r="L45" i="5"/>
  <c r="R45" i="5" s="1"/>
  <c r="L26" i="5"/>
  <c r="R26" i="5" s="1"/>
  <c r="M26" i="5"/>
  <c r="M20" i="5"/>
  <c r="L20" i="5"/>
  <c r="R20" i="5" s="1"/>
  <c r="O3" i="4"/>
  <c r="P3" i="4" s="1"/>
  <c r="S3" i="4"/>
  <c r="U3" i="4"/>
  <c r="J35" i="8"/>
  <c r="M16" i="6"/>
  <c r="P16" i="6" s="1"/>
  <c r="J16" i="8"/>
  <c r="L47" i="5"/>
  <c r="R47" i="5" s="1"/>
  <c r="M42" i="5"/>
  <c r="J42" i="7"/>
  <c r="L39" i="5"/>
  <c r="R39" i="5" s="1"/>
  <c r="M34" i="5"/>
  <c r="J34" i="7"/>
  <c r="L31" i="5"/>
  <c r="R31" i="5" s="1"/>
  <c r="N24" i="5"/>
  <c r="P24" i="5" s="1"/>
  <c r="J24" i="7"/>
  <c r="M24" i="6"/>
  <c r="L24" i="6"/>
  <c r="R24" i="6" s="1"/>
  <c r="L15" i="5"/>
  <c r="M10" i="5"/>
  <c r="N8" i="5"/>
  <c r="J8" i="7"/>
  <c r="L8" i="6"/>
  <c r="M8" i="6"/>
  <c r="L7" i="6"/>
  <c r="J7" i="8"/>
  <c r="M38" i="7"/>
  <c r="M48" i="6"/>
  <c r="J19" i="8"/>
  <c r="L51" i="5"/>
  <c r="R51" i="5" s="1"/>
  <c r="J51" i="7"/>
  <c r="J46" i="7"/>
  <c r="M46" i="6"/>
  <c r="L46" i="6"/>
  <c r="R46" i="6" s="1"/>
  <c r="M41" i="5"/>
  <c r="P41" i="5" s="1"/>
  <c r="L33" i="5"/>
  <c r="R33" i="5" s="1"/>
  <c r="J33" i="7"/>
  <c r="M29" i="5"/>
  <c r="P29" i="5" s="1"/>
  <c r="L25" i="5"/>
  <c r="R25" i="5" s="1"/>
  <c r="J25" i="7"/>
  <c r="L17" i="5"/>
  <c r="R17" i="5" s="1"/>
  <c r="J17" i="7"/>
  <c r="L11" i="5"/>
  <c r="J20" i="8"/>
  <c r="N52" i="4"/>
  <c r="P52" i="4" s="1"/>
  <c r="M50" i="5"/>
  <c r="N50" i="4"/>
  <c r="P50" i="4" s="1"/>
  <c r="N40" i="5"/>
  <c r="P40" i="5" s="1"/>
  <c r="J40" i="7"/>
  <c r="M40" i="6"/>
  <c r="L40" i="6"/>
  <c r="R40" i="6" s="1"/>
  <c r="M36" i="5"/>
  <c r="N36" i="4"/>
  <c r="U36" i="4" s="1"/>
  <c r="N32" i="5"/>
  <c r="P32" i="5" s="1"/>
  <c r="J32" i="7"/>
  <c r="M32" i="6"/>
  <c r="L32" i="6"/>
  <c r="R32" i="6" s="1"/>
  <c r="M28" i="5"/>
  <c r="P28" i="5" s="1"/>
  <c r="N28" i="4"/>
  <c r="M18" i="5"/>
  <c r="P18" i="5" s="1"/>
  <c r="J18" i="7"/>
  <c r="N15" i="4"/>
  <c r="U15" i="4" s="1"/>
  <c r="M12" i="5"/>
  <c r="N12" i="4"/>
  <c r="U12" i="4" s="1"/>
  <c r="N9" i="5"/>
  <c r="L9" i="6"/>
  <c r="M9" i="6"/>
  <c r="N48" i="5"/>
  <c r="P48" i="5" s="1"/>
  <c r="J53" i="8"/>
  <c r="N51" i="4"/>
  <c r="P51" i="4" s="1"/>
  <c r="L49" i="5"/>
  <c r="R49" i="5" s="1"/>
  <c r="N45" i="4"/>
  <c r="P45" i="4" s="1"/>
  <c r="L43" i="5"/>
  <c r="R43" i="5" s="1"/>
  <c r="N43" i="4"/>
  <c r="U43" i="4" s="1"/>
  <c r="L37" i="5"/>
  <c r="N35" i="4"/>
  <c r="U35" i="4" s="1"/>
  <c r="N30" i="5"/>
  <c r="P30" i="5" s="1"/>
  <c r="U30" i="4"/>
  <c r="O30" i="4" s="1"/>
  <c r="N29" i="4"/>
  <c r="L27" i="5"/>
  <c r="R27" i="5" s="1"/>
  <c r="N27" i="4"/>
  <c r="N22" i="5"/>
  <c r="P22" i="5" s="1"/>
  <c r="N21" i="4"/>
  <c r="P21" i="4" s="1"/>
  <c r="L14" i="6"/>
  <c r="M14" i="6"/>
  <c r="U14" i="4"/>
  <c r="P5" i="3"/>
  <c r="U5" i="3"/>
  <c r="L53" i="5"/>
  <c r="R53" i="5" s="1"/>
  <c r="M53" i="5"/>
  <c r="M23" i="5"/>
  <c r="L23" i="5"/>
  <c r="R23" i="5" s="1"/>
  <c r="M52" i="5"/>
  <c r="L52" i="5"/>
  <c r="R52" i="5" s="1"/>
  <c r="J23" i="8"/>
  <c r="J47" i="7"/>
  <c r="J39" i="7"/>
  <c r="J31" i="7"/>
  <c r="J48" i="8"/>
  <c r="N46" i="5"/>
  <c r="P46" i="5" s="1"/>
  <c r="J41" i="7"/>
  <c r="J29" i="7"/>
  <c r="I5" i="5"/>
  <c r="J26" i="8"/>
  <c r="J50" i="7"/>
  <c r="N44" i="5"/>
  <c r="P44" i="5" s="1"/>
  <c r="J44" i="7"/>
  <c r="L44" i="6"/>
  <c r="R44" i="6" s="1"/>
  <c r="M44" i="6"/>
  <c r="L36" i="5"/>
  <c r="L36" i="6"/>
  <c r="M36" i="6"/>
  <c r="J28" i="7"/>
  <c r="N26" i="4"/>
  <c r="N20" i="4"/>
  <c r="J45" i="9"/>
  <c r="J52" i="8"/>
  <c r="J21" i="8"/>
  <c r="N53" i="4"/>
  <c r="P53" i="4" s="1"/>
  <c r="J49" i="7"/>
  <c r="J43" i="7"/>
  <c r="J30" i="7"/>
  <c r="M30" i="6"/>
  <c r="L30" i="6"/>
  <c r="R30" i="6" s="1"/>
  <c r="J27" i="7"/>
  <c r="J22" i="7"/>
  <c r="L22" i="6"/>
  <c r="R22" i="6" s="1"/>
  <c r="M22" i="6"/>
  <c r="N14" i="5"/>
  <c r="J4" i="8"/>
  <c r="J5" i="8"/>
  <c r="U4" i="3"/>
  <c r="O4" i="3" s="1"/>
  <c r="P4" i="3" s="1"/>
  <c r="T4" i="3" s="1"/>
  <c r="P34" i="4"/>
  <c r="P18" i="4"/>
  <c r="C52" i="6"/>
  <c r="C52" i="7" s="1"/>
  <c r="L52" i="7" s="1"/>
  <c r="R52" i="7" s="1"/>
  <c r="C20" i="6"/>
  <c r="C24" i="9"/>
  <c r="C24" i="10" s="1"/>
  <c r="C34" i="6"/>
  <c r="L34" i="6" s="1"/>
  <c r="R34" i="6" s="1"/>
  <c r="C44" i="7"/>
  <c r="C8" i="8"/>
  <c r="C8" i="9" s="1"/>
  <c r="C40" i="8"/>
  <c r="C40" i="9" s="1"/>
  <c r="I18" i="5"/>
  <c r="T18" i="5" s="1"/>
  <c r="I42" i="5"/>
  <c r="T42" i="5" s="1"/>
  <c r="I34" i="5"/>
  <c r="T34" i="5" s="1"/>
  <c r="I33" i="5"/>
  <c r="T33" i="5" s="1"/>
  <c r="I45" i="5"/>
  <c r="I25" i="5"/>
  <c r="T25" i="5" s="1"/>
  <c r="I22" i="5"/>
  <c r="T22" i="5" s="1"/>
  <c r="J3" i="8"/>
  <c r="C3" i="6"/>
  <c r="C22" i="7"/>
  <c r="C30" i="7"/>
  <c r="C9" i="7"/>
  <c r="C42" i="6"/>
  <c r="M42" i="6" s="1"/>
  <c r="C46" i="7"/>
  <c r="C14" i="7"/>
  <c r="C50" i="6"/>
  <c r="L50" i="6" s="1"/>
  <c r="R50" i="6" s="1"/>
  <c r="C48" i="7"/>
  <c r="L48" i="7" s="1"/>
  <c r="R48" i="7" s="1"/>
  <c r="C16" i="7"/>
  <c r="L16" i="7" s="1"/>
  <c r="R16" i="7" s="1"/>
  <c r="C28" i="6"/>
  <c r="C28" i="7" s="1"/>
  <c r="C10" i="6"/>
  <c r="M10" i="6" s="1"/>
  <c r="C32" i="7"/>
  <c r="C18" i="6"/>
  <c r="M18" i="6" s="1"/>
  <c r="C12" i="6"/>
  <c r="L12" i="6" s="1"/>
  <c r="C26" i="6"/>
  <c r="C36" i="7"/>
  <c r="C29" i="6"/>
  <c r="M29" i="6" s="1"/>
  <c r="C37" i="6"/>
  <c r="L37" i="6" s="1"/>
  <c r="C41" i="6"/>
  <c r="L41" i="6" s="1"/>
  <c r="R41" i="6" s="1"/>
  <c r="C7" i="7"/>
  <c r="M7" i="7" s="1"/>
  <c r="C13" i="6"/>
  <c r="C35" i="6"/>
  <c r="C21" i="6"/>
  <c r="C47" i="6"/>
  <c r="M47" i="6" s="1"/>
  <c r="C11" i="6"/>
  <c r="M11" i="6" s="1"/>
  <c r="C25" i="6"/>
  <c r="M25" i="6" s="1"/>
  <c r="C43" i="6"/>
  <c r="L43" i="6" s="1"/>
  <c r="R43" i="6" s="1"/>
  <c r="C39" i="6"/>
  <c r="L39" i="6" s="1"/>
  <c r="R39" i="6" s="1"/>
  <c r="C23" i="6"/>
  <c r="C53" i="6"/>
  <c r="C31" i="6"/>
  <c r="L31" i="6" s="1"/>
  <c r="R31" i="6" s="1"/>
  <c r="C17" i="6"/>
  <c r="L17" i="6" s="1"/>
  <c r="R17" i="6" s="1"/>
  <c r="C51" i="6"/>
  <c r="M51" i="6" s="1"/>
  <c r="C19" i="6"/>
  <c r="C49" i="6"/>
  <c r="M49" i="6" s="1"/>
  <c r="C33" i="6"/>
  <c r="L33" i="6" s="1"/>
  <c r="R33" i="6" s="1"/>
  <c r="C15" i="6"/>
  <c r="M15" i="6" s="1"/>
  <c r="C45" i="6"/>
  <c r="C27" i="6"/>
  <c r="L27" i="6" s="1"/>
  <c r="R27" i="6" s="1"/>
  <c r="C6" i="6"/>
  <c r="C4" i="6"/>
  <c r="D6" i="8"/>
  <c r="G6" i="8" s="1"/>
  <c r="C5" i="6"/>
  <c r="T45" i="5" l="1"/>
  <c r="P48" i="6"/>
  <c r="C38" i="8"/>
  <c r="C38" i="9" s="1"/>
  <c r="T3" i="5"/>
  <c r="R6" i="3"/>
  <c r="T6" i="3"/>
  <c r="I6" i="4" s="1"/>
  <c r="U26" i="4"/>
  <c r="O26" i="4" s="1"/>
  <c r="U27" i="4"/>
  <c r="O27" i="4" s="1"/>
  <c r="U29" i="4"/>
  <c r="O29" i="4" s="1"/>
  <c r="U28" i="4"/>
  <c r="O28" i="4" s="1"/>
  <c r="R38" i="4"/>
  <c r="O36" i="4"/>
  <c r="U20" i="4"/>
  <c r="O20" i="4" s="1"/>
  <c r="R4" i="3"/>
  <c r="O9" i="4"/>
  <c r="P9" i="4" s="1"/>
  <c r="R9" i="4" s="1"/>
  <c r="S9" i="4"/>
  <c r="O13" i="4"/>
  <c r="P13" i="4" s="1"/>
  <c r="R13" i="4" s="1"/>
  <c r="S13" i="4"/>
  <c r="O14" i="4"/>
  <c r="P14" i="4" s="1"/>
  <c r="R14" i="4" s="1"/>
  <c r="S14" i="4"/>
  <c r="S37" i="4"/>
  <c r="O37" i="4"/>
  <c r="P37" i="4" s="1"/>
  <c r="R37" i="4" s="1"/>
  <c r="S10" i="4"/>
  <c r="O10" i="4"/>
  <c r="P10" i="4" s="1"/>
  <c r="R10" i="4" s="1"/>
  <c r="S15" i="4"/>
  <c r="O15" i="4"/>
  <c r="S12" i="4"/>
  <c r="O12" i="4"/>
  <c r="P12" i="4" s="1"/>
  <c r="T12" i="4" s="1"/>
  <c r="I12" i="5" s="1"/>
  <c r="S11" i="4"/>
  <c r="O11" i="4"/>
  <c r="P11" i="4" s="1"/>
  <c r="R11" i="4" s="1"/>
  <c r="T8" i="4"/>
  <c r="R8" i="4"/>
  <c r="P36" i="4"/>
  <c r="T36" i="4" s="1"/>
  <c r="I36" i="5" s="1"/>
  <c r="D5" i="9"/>
  <c r="G5" i="9" s="1"/>
  <c r="D4" i="10"/>
  <c r="G4" i="10" s="1"/>
  <c r="D10" i="8"/>
  <c r="G10" i="8" s="1"/>
  <c r="D15" i="8"/>
  <c r="G15" i="8" s="1"/>
  <c r="D18" i="8"/>
  <c r="G18" i="8" s="1"/>
  <c r="D23" i="8"/>
  <c r="G23" i="8" s="1"/>
  <c r="D24" i="8"/>
  <c r="G24" i="8" s="1"/>
  <c r="D28" i="8"/>
  <c r="G28" i="8" s="1"/>
  <c r="D31" i="8"/>
  <c r="G31" i="8" s="1"/>
  <c r="D34" i="8"/>
  <c r="G34" i="8" s="1"/>
  <c r="D36" i="8"/>
  <c r="G36" i="8" s="1"/>
  <c r="D39" i="8"/>
  <c r="G39" i="8" s="1"/>
  <c r="D40" i="8"/>
  <c r="G40" i="8" s="1"/>
  <c r="D44" i="8"/>
  <c r="G44" i="8" s="1"/>
  <c r="D48" i="8"/>
  <c r="G48" i="8" s="1"/>
  <c r="D50" i="8"/>
  <c r="G50" i="8" s="1"/>
  <c r="D7" i="9"/>
  <c r="G7" i="9" s="1"/>
  <c r="D16" i="9"/>
  <c r="G16" i="9" s="1"/>
  <c r="D20" i="9"/>
  <c r="G20" i="9" s="1"/>
  <c r="D26" i="9"/>
  <c r="G26" i="9" s="1"/>
  <c r="D30" i="9"/>
  <c r="G30" i="9" s="1"/>
  <c r="D46" i="9"/>
  <c r="G46" i="9" s="1"/>
  <c r="D51" i="8"/>
  <c r="G51" i="8" s="1"/>
  <c r="D14" i="9"/>
  <c r="G14" i="9" s="1"/>
  <c r="D17" i="9"/>
  <c r="G17" i="9" s="1"/>
  <c r="D21" i="9"/>
  <c r="G21" i="9" s="1"/>
  <c r="D42" i="9"/>
  <c r="G42" i="9" s="1"/>
  <c r="D49" i="9"/>
  <c r="G49" i="9" s="1"/>
  <c r="D52" i="9"/>
  <c r="G52" i="9" s="1"/>
  <c r="D53" i="9"/>
  <c r="G53" i="9" s="1"/>
  <c r="D3" i="9"/>
  <c r="G3" i="9" s="1"/>
  <c r="D11" i="8"/>
  <c r="G11" i="8" s="1"/>
  <c r="D13" i="8"/>
  <c r="G13" i="8" s="1"/>
  <c r="D19" i="8"/>
  <c r="G19" i="8" s="1"/>
  <c r="D22" i="8"/>
  <c r="G22" i="8" s="1"/>
  <c r="D25" i="8"/>
  <c r="G25" i="8" s="1"/>
  <c r="D29" i="8"/>
  <c r="G29" i="8" s="1"/>
  <c r="D35" i="8"/>
  <c r="G35" i="8" s="1"/>
  <c r="D38" i="8"/>
  <c r="G38" i="8" s="1"/>
  <c r="D41" i="8"/>
  <c r="G41" i="8" s="1"/>
  <c r="D45" i="8"/>
  <c r="G45" i="8" s="1"/>
  <c r="D8" i="9"/>
  <c r="G8" i="9" s="1"/>
  <c r="D9" i="9"/>
  <c r="G9" i="9" s="1"/>
  <c r="D12" i="9"/>
  <c r="G12" i="9" s="1"/>
  <c r="D27" i="9"/>
  <c r="G27" i="9" s="1"/>
  <c r="D32" i="9"/>
  <c r="G32" i="9" s="1"/>
  <c r="P15" i="4"/>
  <c r="T15" i="4" s="1"/>
  <c r="I15" i="5" s="1"/>
  <c r="P35" i="4"/>
  <c r="U51" i="4"/>
  <c r="P28" i="4"/>
  <c r="U52" i="4"/>
  <c r="D47" i="8"/>
  <c r="G47" i="8" s="1"/>
  <c r="D33" i="8"/>
  <c r="G33" i="8" s="1"/>
  <c r="D37" i="8"/>
  <c r="G37" i="8" s="1"/>
  <c r="D43" i="8"/>
  <c r="G43" i="8" s="1"/>
  <c r="P43" i="4"/>
  <c r="P20" i="4"/>
  <c r="P27" i="4"/>
  <c r="U45" i="4"/>
  <c r="M39" i="6"/>
  <c r="L47" i="6"/>
  <c r="R47" i="6" s="1"/>
  <c r="M52" i="7"/>
  <c r="M50" i="6"/>
  <c r="P29" i="4"/>
  <c r="M37" i="6"/>
  <c r="P34" i="5"/>
  <c r="P50" i="5"/>
  <c r="P42" i="5"/>
  <c r="N27" i="6"/>
  <c r="N31" i="6"/>
  <c r="N43" i="6"/>
  <c r="N41" i="6"/>
  <c r="N12" i="6"/>
  <c r="N48" i="7"/>
  <c r="N34" i="6"/>
  <c r="N33" i="6"/>
  <c r="N17" i="6"/>
  <c r="N39" i="6"/>
  <c r="N37" i="6"/>
  <c r="N52" i="7"/>
  <c r="N16" i="7"/>
  <c r="N50" i="6"/>
  <c r="P50" i="6" s="1"/>
  <c r="I4" i="4"/>
  <c r="M4" i="6"/>
  <c r="L4" i="6"/>
  <c r="N4" i="6" s="1"/>
  <c r="M23" i="6"/>
  <c r="L23" i="6"/>
  <c r="R23" i="6" s="1"/>
  <c r="L21" i="6"/>
  <c r="R21" i="6" s="1"/>
  <c r="M21" i="6"/>
  <c r="M13" i="6"/>
  <c r="L13" i="6"/>
  <c r="C20" i="7"/>
  <c r="C20" i="8" s="1"/>
  <c r="M20" i="8" s="1"/>
  <c r="M20" i="6"/>
  <c r="L20" i="6"/>
  <c r="R20" i="6" s="1"/>
  <c r="J22" i="8"/>
  <c r="M22" i="7"/>
  <c r="L22" i="7"/>
  <c r="R22" i="7" s="1"/>
  <c r="N30" i="6"/>
  <c r="P30" i="6" s="1"/>
  <c r="J30" i="8"/>
  <c r="L30" i="7"/>
  <c r="R30" i="7" s="1"/>
  <c r="M30" i="7"/>
  <c r="L49" i="6"/>
  <c r="R49" i="6" s="1"/>
  <c r="J49" i="8"/>
  <c r="U53" i="4"/>
  <c r="J45" i="10"/>
  <c r="M12" i="6"/>
  <c r="L28" i="6"/>
  <c r="R28" i="6" s="1"/>
  <c r="J44" i="8"/>
  <c r="L44" i="7"/>
  <c r="R44" i="7" s="1"/>
  <c r="M44" i="7"/>
  <c r="J50" i="8"/>
  <c r="L11" i="6"/>
  <c r="L29" i="6"/>
  <c r="R29" i="6" s="1"/>
  <c r="J41" i="8"/>
  <c r="M48" i="7"/>
  <c r="L15" i="6"/>
  <c r="J31" i="8"/>
  <c r="J47" i="8"/>
  <c r="N52" i="5"/>
  <c r="P52" i="5" s="1"/>
  <c r="N23" i="5"/>
  <c r="P23" i="5" s="1"/>
  <c r="M9" i="7"/>
  <c r="L9" i="7"/>
  <c r="M5" i="6"/>
  <c r="L5" i="6"/>
  <c r="N5" i="6" s="1"/>
  <c r="L45" i="6"/>
  <c r="R45" i="6" s="1"/>
  <c r="M45" i="6"/>
  <c r="M19" i="6"/>
  <c r="L19" i="6"/>
  <c r="R19" i="6" s="1"/>
  <c r="L53" i="6"/>
  <c r="R53" i="6" s="1"/>
  <c r="M53" i="6"/>
  <c r="L35" i="6"/>
  <c r="R35" i="6" s="1"/>
  <c r="M35" i="6"/>
  <c r="M26" i="6"/>
  <c r="L26" i="6"/>
  <c r="R26" i="6" s="1"/>
  <c r="L3" i="6"/>
  <c r="M3" i="6"/>
  <c r="M52" i="6"/>
  <c r="L52" i="6"/>
  <c r="R52" i="6" s="1"/>
  <c r="J4" i="9"/>
  <c r="N22" i="6"/>
  <c r="P22" i="6" s="1"/>
  <c r="M27" i="6"/>
  <c r="J27" i="8"/>
  <c r="M43" i="6"/>
  <c r="J43" i="8"/>
  <c r="J52" i="9"/>
  <c r="P26" i="4"/>
  <c r="M28" i="6"/>
  <c r="J28" i="8"/>
  <c r="L28" i="7"/>
  <c r="R28" i="7" s="1"/>
  <c r="M28" i="7"/>
  <c r="N36" i="6"/>
  <c r="N36" i="5"/>
  <c r="N44" i="6"/>
  <c r="P44" i="6" s="1"/>
  <c r="J26" i="9"/>
  <c r="J29" i="8"/>
  <c r="M41" i="6"/>
  <c r="P41" i="6" s="1"/>
  <c r="J48" i="9"/>
  <c r="M31" i="6"/>
  <c r="J39" i="8"/>
  <c r="J23" i="9"/>
  <c r="N53" i="5"/>
  <c r="P53" i="5" s="1"/>
  <c r="N14" i="6"/>
  <c r="U21" i="4"/>
  <c r="N27" i="5"/>
  <c r="P27" i="5" s="1"/>
  <c r="N37" i="5"/>
  <c r="N43" i="5"/>
  <c r="P43" i="5" s="1"/>
  <c r="J53" i="9"/>
  <c r="N9" i="6"/>
  <c r="L18" i="6"/>
  <c r="R18" i="6" s="1"/>
  <c r="J18" i="8"/>
  <c r="N32" i="6"/>
  <c r="P32" i="6" s="1"/>
  <c r="J32" i="8"/>
  <c r="M32" i="7"/>
  <c r="L32" i="7"/>
  <c r="R32" i="7" s="1"/>
  <c r="N40" i="6"/>
  <c r="P40" i="6" s="1"/>
  <c r="J40" i="8"/>
  <c r="L40" i="7"/>
  <c r="R40" i="7" s="1"/>
  <c r="M40" i="7"/>
  <c r="U50" i="4"/>
  <c r="J20" i="9"/>
  <c r="M17" i="6"/>
  <c r="P17" i="6" s="1"/>
  <c r="J17" i="8"/>
  <c r="L25" i="6"/>
  <c r="R25" i="6" s="1"/>
  <c r="J25" i="8"/>
  <c r="M33" i="6"/>
  <c r="N33" i="5"/>
  <c r="P33" i="5" s="1"/>
  <c r="N46" i="6"/>
  <c r="P46" i="6" s="1"/>
  <c r="J46" i="8"/>
  <c r="L46" i="7"/>
  <c r="R46" i="7" s="1"/>
  <c r="M46" i="7"/>
  <c r="L51" i="6"/>
  <c r="R51" i="6" s="1"/>
  <c r="N51" i="5"/>
  <c r="P51" i="5" s="1"/>
  <c r="J19" i="9"/>
  <c r="L38" i="8"/>
  <c r="L38" i="9"/>
  <c r="M38" i="9"/>
  <c r="L7" i="7"/>
  <c r="J7" i="9"/>
  <c r="J8" i="8"/>
  <c r="L8" i="7"/>
  <c r="M8" i="7"/>
  <c r="L10" i="6"/>
  <c r="N15" i="5"/>
  <c r="M34" i="6"/>
  <c r="J34" i="8"/>
  <c r="N39" i="5"/>
  <c r="P39" i="5" s="1"/>
  <c r="L42" i="6"/>
  <c r="R42" i="6" s="1"/>
  <c r="M16" i="7"/>
  <c r="P16" i="7" s="1"/>
  <c r="J16" i="9"/>
  <c r="J35" i="9"/>
  <c r="N26" i="5"/>
  <c r="P26" i="5" s="1"/>
  <c r="N3" i="5"/>
  <c r="R3" i="5" s="1"/>
  <c r="J5" i="9"/>
  <c r="J21" i="9"/>
  <c r="M36" i="7"/>
  <c r="L36" i="7"/>
  <c r="M14" i="7"/>
  <c r="L14" i="7"/>
  <c r="N49" i="5"/>
  <c r="P49" i="5" s="1"/>
  <c r="N11" i="5"/>
  <c r="N17" i="5"/>
  <c r="P17" i="5" s="1"/>
  <c r="N25" i="5"/>
  <c r="P25" i="5" s="1"/>
  <c r="J33" i="8"/>
  <c r="J51" i="8"/>
  <c r="M38" i="8"/>
  <c r="N7" i="6"/>
  <c r="N8" i="6"/>
  <c r="N24" i="6"/>
  <c r="P24" i="6" s="1"/>
  <c r="J24" i="8"/>
  <c r="L24" i="7"/>
  <c r="R24" i="7" s="1"/>
  <c r="M24" i="7"/>
  <c r="N31" i="5"/>
  <c r="P31" i="5" s="1"/>
  <c r="J42" i="8"/>
  <c r="N47" i="5"/>
  <c r="P47" i="5" s="1"/>
  <c r="N20" i="5"/>
  <c r="P20" i="5" s="1"/>
  <c r="N45" i="5"/>
  <c r="U45" i="5" s="1"/>
  <c r="N35" i="5"/>
  <c r="P35" i="5" s="1"/>
  <c r="N13" i="5"/>
  <c r="N19" i="5"/>
  <c r="P19" i="5" s="1"/>
  <c r="N21" i="5"/>
  <c r="P21" i="5" s="1"/>
  <c r="S33" i="5"/>
  <c r="U33" i="5"/>
  <c r="S18" i="5"/>
  <c r="U18" i="5"/>
  <c r="O18" i="5" s="1"/>
  <c r="S22" i="5"/>
  <c r="U22" i="5"/>
  <c r="O22" i="5" s="1"/>
  <c r="S34" i="5"/>
  <c r="U34" i="5"/>
  <c r="O34" i="5" s="1"/>
  <c r="S5" i="5"/>
  <c r="U5" i="5"/>
  <c r="O5" i="5" s="1"/>
  <c r="P5" i="5" s="1"/>
  <c r="T5" i="5" s="1"/>
  <c r="S25" i="5"/>
  <c r="O45" i="5"/>
  <c r="S45" i="5"/>
  <c r="O42" i="5"/>
  <c r="S42" i="5"/>
  <c r="U42" i="5"/>
  <c r="S3" i="5"/>
  <c r="O3" i="5"/>
  <c r="M6" i="6"/>
  <c r="L6" i="6"/>
  <c r="C44" i="8"/>
  <c r="C34" i="7"/>
  <c r="L34" i="7" s="1"/>
  <c r="R34" i="7" s="1"/>
  <c r="C40" i="10"/>
  <c r="C40" i="11" s="1"/>
  <c r="C3" i="7"/>
  <c r="I16" i="5"/>
  <c r="T16" i="5" s="1"/>
  <c r="I44" i="5"/>
  <c r="T44" i="5" s="1"/>
  <c r="I35" i="5"/>
  <c r="T35" i="5" s="1"/>
  <c r="I49" i="5"/>
  <c r="T49" i="5" s="1"/>
  <c r="I21" i="5"/>
  <c r="T21" i="5" s="1"/>
  <c r="I27" i="5"/>
  <c r="T27" i="5" s="1"/>
  <c r="I40" i="5"/>
  <c r="T40" i="5" s="1"/>
  <c r="I51" i="5"/>
  <c r="T51" i="5" s="1"/>
  <c r="I20" i="5"/>
  <c r="T20" i="5" s="1"/>
  <c r="I23" i="5"/>
  <c r="T23" i="5" s="1"/>
  <c r="I26" i="5"/>
  <c r="T26" i="5" s="1"/>
  <c r="I41" i="5"/>
  <c r="T41" i="5" s="1"/>
  <c r="I48" i="5"/>
  <c r="T48" i="5" s="1"/>
  <c r="I39" i="5"/>
  <c r="T39" i="5" s="1"/>
  <c r="I46" i="5"/>
  <c r="T46" i="5" s="1"/>
  <c r="I50" i="5"/>
  <c r="T50" i="5" s="1"/>
  <c r="I29" i="5"/>
  <c r="T29" i="5" s="1"/>
  <c r="I47" i="5"/>
  <c r="T47" i="5" s="1"/>
  <c r="I52" i="5"/>
  <c r="T52" i="5" s="1"/>
  <c r="I19" i="5"/>
  <c r="T19" i="5" s="1"/>
  <c r="I32" i="5"/>
  <c r="T32" i="5" s="1"/>
  <c r="I53" i="5"/>
  <c r="T53" i="5" s="1"/>
  <c r="I30" i="5"/>
  <c r="T30" i="5" s="1"/>
  <c r="I31" i="5"/>
  <c r="T31" i="5" s="1"/>
  <c r="I24" i="5"/>
  <c r="T24" i="5" s="1"/>
  <c r="I8" i="5"/>
  <c r="I38" i="5"/>
  <c r="I43" i="5"/>
  <c r="T43" i="5" s="1"/>
  <c r="I28" i="5"/>
  <c r="T28" i="5" s="1"/>
  <c r="I17" i="5"/>
  <c r="T17" i="5" s="1"/>
  <c r="J3" i="9"/>
  <c r="C9" i="8"/>
  <c r="C30" i="8"/>
  <c r="C6" i="7"/>
  <c r="C38" i="10"/>
  <c r="C22" i="8"/>
  <c r="C18" i="7"/>
  <c r="L18" i="7" s="1"/>
  <c r="R18" i="7" s="1"/>
  <c r="C46" i="8"/>
  <c r="C12" i="7"/>
  <c r="L12" i="7" s="1"/>
  <c r="C50" i="7"/>
  <c r="L50" i="7" s="1"/>
  <c r="R50" i="7" s="1"/>
  <c r="C26" i="7"/>
  <c r="C16" i="8"/>
  <c r="M16" i="8" s="1"/>
  <c r="C48" i="8"/>
  <c r="M48" i="8" s="1"/>
  <c r="C10" i="7"/>
  <c r="M10" i="7" s="1"/>
  <c r="C42" i="7"/>
  <c r="L42" i="7" s="1"/>
  <c r="R42" i="7" s="1"/>
  <c r="C32" i="8"/>
  <c r="C14" i="8"/>
  <c r="C52" i="8"/>
  <c r="M52" i="8" s="1"/>
  <c r="C28" i="8"/>
  <c r="C36" i="8"/>
  <c r="C19" i="7"/>
  <c r="C31" i="7"/>
  <c r="M31" i="7" s="1"/>
  <c r="C11" i="7"/>
  <c r="M11" i="7" s="1"/>
  <c r="C35" i="7"/>
  <c r="C7" i="8"/>
  <c r="L7" i="8" s="1"/>
  <c r="C15" i="7"/>
  <c r="M15" i="7" s="1"/>
  <c r="C49" i="7"/>
  <c r="L49" i="7" s="1"/>
  <c r="R49" i="7" s="1"/>
  <c r="C51" i="7"/>
  <c r="M51" i="7" s="1"/>
  <c r="C23" i="7"/>
  <c r="C39" i="7"/>
  <c r="L39" i="7" s="1"/>
  <c r="R39" i="7" s="1"/>
  <c r="C47" i="7"/>
  <c r="L47" i="7" s="1"/>
  <c r="R47" i="7" s="1"/>
  <c r="C13" i="7"/>
  <c r="C53" i="7"/>
  <c r="C25" i="7"/>
  <c r="L25" i="7" s="1"/>
  <c r="R25" i="7" s="1"/>
  <c r="C33" i="7"/>
  <c r="L33" i="7" s="1"/>
  <c r="R33" i="7" s="1"/>
  <c r="C21" i="7"/>
  <c r="C27" i="7"/>
  <c r="M27" i="7" s="1"/>
  <c r="C45" i="7"/>
  <c r="C17" i="7"/>
  <c r="L17" i="7" s="1"/>
  <c r="R17" i="7" s="1"/>
  <c r="C43" i="7"/>
  <c r="M43" i="7" s="1"/>
  <c r="C41" i="7"/>
  <c r="M41" i="7" s="1"/>
  <c r="C37" i="7"/>
  <c r="M37" i="7" s="1"/>
  <c r="C29" i="7"/>
  <c r="M29" i="7" s="1"/>
  <c r="C8" i="10"/>
  <c r="C4" i="7"/>
  <c r="D6" i="9"/>
  <c r="G6" i="9" s="1"/>
  <c r="C5" i="7"/>
  <c r="C24" i="11"/>
  <c r="N2" i="1"/>
  <c r="N54" i="1"/>
  <c r="N47" i="6" l="1"/>
  <c r="P47" i="6" s="1"/>
  <c r="R12" i="4"/>
  <c r="O33" i="5"/>
  <c r="P52" i="7"/>
  <c r="P39" i="6"/>
  <c r="S6" i="4"/>
  <c r="U6" i="4"/>
  <c r="O6" i="4" s="1"/>
  <c r="P6" i="4" s="1"/>
  <c r="T10" i="4"/>
  <c r="I10" i="5" s="1"/>
  <c r="R15" i="4"/>
  <c r="T11" i="4"/>
  <c r="I11" i="5" s="1"/>
  <c r="T37" i="4"/>
  <c r="I37" i="5" s="1"/>
  <c r="R36" i="4"/>
  <c r="T14" i="4"/>
  <c r="I14" i="5" s="1"/>
  <c r="U14" i="5" s="1"/>
  <c r="O14" i="5" s="1"/>
  <c r="P14" i="5" s="1"/>
  <c r="T14" i="5" s="1"/>
  <c r="T13" i="4"/>
  <c r="I13" i="5" s="1"/>
  <c r="T9" i="4"/>
  <c r="I9" i="5" s="1"/>
  <c r="S9" i="5" s="1"/>
  <c r="P3" i="5"/>
  <c r="R5" i="5"/>
  <c r="U3" i="5"/>
  <c r="P33" i="6"/>
  <c r="D43" i="9"/>
  <c r="G43" i="9" s="1"/>
  <c r="D37" i="9"/>
  <c r="G37" i="9" s="1"/>
  <c r="D33" i="9"/>
  <c r="G33" i="9" s="1"/>
  <c r="D47" i="9"/>
  <c r="G47" i="9" s="1"/>
  <c r="D32" i="10"/>
  <c r="G32" i="10" s="1"/>
  <c r="D27" i="10"/>
  <c r="G27" i="10" s="1"/>
  <c r="D12" i="10"/>
  <c r="G12" i="10" s="1"/>
  <c r="D9" i="10"/>
  <c r="G9" i="10" s="1"/>
  <c r="D8" i="10"/>
  <c r="G8" i="10" s="1"/>
  <c r="D45" i="9"/>
  <c r="G45" i="9" s="1"/>
  <c r="D41" i="9"/>
  <c r="G41" i="9" s="1"/>
  <c r="D38" i="9"/>
  <c r="G38" i="9" s="1"/>
  <c r="D35" i="9"/>
  <c r="G35" i="9" s="1"/>
  <c r="D29" i="9"/>
  <c r="G29" i="9" s="1"/>
  <c r="D25" i="9"/>
  <c r="G25" i="9" s="1"/>
  <c r="D22" i="9"/>
  <c r="G22" i="9" s="1"/>
  <c r="D19" i="9"/>
  <c r="G19" i="9" s="1"/>
  <c r="D13" i="9"/>
  <c r="G13" i="9" s="1"/>
  <c r="D11" i="9"/>
  <c r="G11" i="9" s="1"/>
  <c r="D3" i="10"/>
  <c r="G3" i="10" s="1"/>
  <c r="D53" i="10"/>
  <c r="G53" i="10" s="1"/>
  <c r="D52" i="10"/>
  <c r="G52" i="10" s="1"/>
  <c r="D49" i="10"/>
  <c r="G49" i="10" s="1"/>
  <c r="D42" i="10"/>
  <c r="G42" i="10" s="1"/>
  <c r="D21" i="10"/>
  <c r="G21" i="10" s="1"/>
  <c r="D17" i="10"/>
  <c r="G17" i="10" s="1"/>
  <c r="D14" i="10"/>
  <c r="G14" i="10" s="1"/>
  <c r="D51" i="9"/>
  <c r="G51" i="9" s="1"/>
  <c r="D46" i="10"/>
  <c r="G46" i="10" s="1"/>
  <c r="D30" i="10"/>
  <c r="G30" i="10" s="1"/>
  <c r="D26" i="10"/>
  <c r="G26" i="10" s="1"/>
  <c r="D20" i="10"/>
  <c r="G20" i="10" s="1"/>
  <c r="D16" i="10"/>
  <c r="G16" i="10" s="1"/>
  <c r="D7" i="10"/>
  <c r="G7" i="10" s="1"/>
  <c r="D50" i="9"/>
  <c r="G50" i="9" s="1"/>
  <c r="D48" i="9"/>
  <c r="G48" i="9" s="1"/>
  <c r="D44" i="9"/>
  <c r="G44" i="9" s="1"/>
  <c r="D40" i="9"/>
  <c r="G40" i="9" s="1"/>
  <c r="D39" i="9"/>
  <c r="G39" i="9" s="1"/>
  <c r="D36" i="9"/>
  <c r="G36" i="9" s="1"/>
  <c r="D34" i="9"/>
  <c r="G34" i="9" s="1"/>
  <c r="D31" i="9"/>
  <c r="G31" i="9" s="1"/>
  <c r="D28" i="9"/>
  <c r="G28" i="9" s="1"/>
  <c r="D24" i="9"/>
  <c r="G24" i="9" s="1"/>
  <c r="D23" i="9"/>
  <c r="G23" i="9" s="1"/>
  <c r="D18" i="9"/>
  <c r="G18" i="9" s="1"/>
  <c r="D15" i="9"/>
  <c r="G15" i="9" s="1"/>
  <c r="D10" i="9"/>
  <c r="G10" i="9" s="1"/>
  <c r="D4" i="11"/>
  <c r="G4" i="11" s="1"/>
  <c r="D5" i="10"/>
  <c r="G5" i="10" s="1"/>
  <c r="U13" i="5"/>
  <c r="U25" i="5"/>
  <c r="O25" i="5" s="1"/>
  <c r="P45" i="5"/>
  <c r="M42" i="7"/>
  <c r="L16" i="8"/>
  <c r="R16" i="8" s="1"/>
  <c r="P34" i="6"/>
  <c r="L51" i="7"/>
  <c r="R51" i="7" s="1"/>
  <c r="N25" i="7"/>
  <c r="N17" i="7"/>
  <c r="N33" i="7"/>
  <c r="N47" i="7"/>
  <c r="N49" i="7"/>
  <c r="N7" i="8"/>
  <c r="N50" i="7"/>
  <c r="N39" i="7"/>
  <c r="N42" i="7"/>
  <c r="N12" i="7"/>
  <c r="N18" i="7"/>
  <c r="N34" i="7"/>
  <c r="L4" i="7"/>
  <c r="N4" i="7" s="1"/>
  <c r="M4" i="7"/>
  <c r="M53" i="7"/>
  <c r="L53" i="7"/>
  <c r="R53" i="7" s="1"/>
  <c r="M23" i="7"/>
  <c r="L23" i="7"/>
  <c r="R23" i="7" s="1"/>
  <c r="M19" i="7"/>
  <c r="L19" i="7"/>
  <c r="R19" i="7" s="1"/>
  <c r="M26" i="7"/>
  <c r="L26" i="7"/>
  <c r="R26" i="7" s="1"/>
  <c r="M3" i="7"/>
  <c r="L3" i="7"/>
  <c r="N51" i="7"/>
  <c r="P51" i="7" s="1"/>
  <c r="J51" i="9"/>
  <c r="M33" i="7"/>
  <c r="L36" i="8"/>
  <c r="M36" i="8"/>
  <c r="C3" i="8"/>
  <c r="M5" i="7"/>
  <c r="L5" i="7"/>
  <c r="N5" i="7" s="1"/>
  <c r="L45" i="7"/>
  <c r="R45" i="7" s="1"/>
  <c r="M45" i="7"/>
  <c r="M21" i="7"/>
  <c r="L21" i="7"/>
  <c r="R21" i="7" s="1"/>
  <c r="M13" i="7"/>
  <c r="L13" i="7"/>
  <c r="M35" i="7"/>
  <c r="L35" i="7"/>
  <c r="R35" i="7" s="1"/>
  <c r="C34" i="8"/>
  <c r="L34" i="8" s="1"/>
  <c r="R34" i="8" s="1"/>
  <c r="J24" i="9"/>
  <c r="M24" i="8"/>
  <c r="L24" i="8"/>
  <c r="R24" i="8" s="1"/>
  <c r="J33" i="9"/>
  <c r="N14" i="7"/>
  <c r="M14" i="8"/>
  <c r="L14" i="8"/>
  <c r="J21" i="10"/>
  <c r="J35" i="10"/>
  <c r="M34" i="7"/>
  <c r="J34" i="9"/>
  <c r="L10" i="7"/>
  <c r="J8" i="9"/>
  <c r="L8" i="8"/>
  <c r="M8" i="8"/>
  <c r="M7" i="8"/>
  <c r="N7" i="7"/>
  <c r="N38" i="9"/>
  <c r="N38" i="8"/>
  <c r="N51" i="6"/>
  <c r="P51" i="6" s="1"/>
  <c r="N46" i="7"/>
  <c r="P46" i="7" s="1"/>
  <c r="M25" i="7"/>
  <c r="P25" i="7" s="1"/>
  <c r="N25" i="6"/>
  <c r="P25" i="6" s="1"/>
  <c r="M17" i="7"/>
  <c r="L20" i="8"/>
  <c r="R20" i="8" s="1"/>
  <c r="N40" i="7"/>
  <c r="P40" i="7" s="1"/>
  <c r="M18" i="7"/>
  <c r="P18" i="7" s="1"/>
  <c r="N18" i="6"/>
  <c r="P18" i="6" s="1"/>
  <c r="J53" i="10"/>
  <c r="M39" i="7"/>
  <c r="P39" i="7" s="1"/>
  <c r="J39" i="9"/>
  <c r="L15" i="7"/>
  <c r="L48" i="8"/>
  <c r="R48" i="8" s="1"/>
  <c r="L29" i="7"/>
  <c r="R29" i="7" s="1"/>
  <c r="J29" i="9"/>
  <c r="N28" i="7"/>
  <c r="P28" i="7" s="1"/>
  <c r="M12" i="7"/>
  <c r="L52" i="8"/>
  <c r="R52" i="8" s="1"/>
  <c r="J52" i="10"/>
  <c r="L43" i="7"/>
  <c r="R43" i="7" s="1"/>
  <c r="L27" i="7"/>
  <c r="R27" i="7" s="1"/>
  <c r="J4" i="10"/>
  <c r="N52" i="6"/>
  <c r="P52" i="6" s="1"/>
  <c r="N26" i="6"/>
  <c r="P26" i="6" s="1"/>
  <c r="N19" i="6"/>
  <c r="P19" i="6" s="1"/>
  <c r="N9" i="7"/>
  <c r="M9" i="8"/>
  <c r="L9" i="8"/>
  <c r="L37" i="7"/>
  <c r="M47" i="7"/>
  <c r="L31" i="7"/>
  <c r="R31" i="7" s="1"/>
  <c r="J31" i="9"/>
  <c r="L41" i="7"/>
  <c r="R41" i="7" s="1"/>
  <c r="J41" i="9"/>
  <c r="L11" i="7"/>
  <c r="M50" i="7"/>
  <c r="J50" i="9"/>
  <c r="N44" i="7"/>
  <c r="P44" i="7" s="1"/>
  <c r="N28" i="6"/>
  <c r="P28" i="6" s="1"/>
  <c r="M49" i="7"/>
  <c r="N49" i="6"/>
  <c r="P49" i="6" s="1"/>
  <c r="N30" i="7"/>
  <c r="P30" i="7" s="1"/>
  <c r="N20" i="6"/>
  <c r="P20" i="6" s="1"/>
  <c r="L20" i="7"/>
  <c r="R20" i="7" s="1"/>
  <c r="M20" i="7"/>
  <c r="N21" i="6"/>
  <c r="P21" i="6" s="1"/>
  <c r="P48" i="7"/>
  <c r="P31" i="6"/>
  <c r="J42" i="9"/>
  <c r="N24" i="7"/>
  <c r="P24" i="7" s="1"/>
  <c r="N36" i="7"/>
  <c r="J5" i="10"/>
  <c r="N16" i="8"/>
  <c r="P16" i="8" s="1"/>
  <c r="J16" i="10"/>
  <c r="N42" i="6"/>
  <c r="P42" i="6" s="1"/>
  <c r="N10" i="6"/>
  <c r="N8" i="7"/>
  <c r="J7" i="10"/>
  <c r="L38" i="10"/>
  <c r="M38" i="10"/>
  <c r="J19" i="10"/>
  <c r="J46" i="9"/>
  <c r="L46" i="8"/>
  <c r="R46" i="8" s="1"/>
  <c r="M46" i="8"/>
  <c r="J25" i="9"/>
  <c r="J17" i="9"/>
  <c r="J20" i="10"/>
  <c r="J40" i="9"/>
  <c r="M40" i="8"/>
  <c r="L40" i="8"/>
  <c r="R40" i="8" s="1"/>
  <c r="N32" i="7"/>
  <c r="P32" i="7" s="1"/>
  <c r="J32" i="9"/>
  <c r="M32" i="8"/>
  <c r="L32" i="8"/>
  <c r="R32" i="8" s="1"/>
  <c r="J18" i="9"/>
  <c r="J23" i="10"/>
  <c r="J48" i="10"/>
  <c r="J26" i="10"/>
  <c r="J28" i="9"/>
  <c r="L28" i="8"/>
  <c r="R28" i="8" s="1"/>
  <c r="M28" i="8"/>
  <c r="J43" i="9"/>
  <c r="J27" i="9"/>
  <c r="N3" i="6"/>
  <c r="N35" i="6"/>
  <c r="P35" i="6" s="1"/>
  <c r="N53" i="6"/>
  <c r="P53" i="6" s="1"/>
  <c r="N45" i="6"/>
  <c r="P45" i="6" s="1"/>
  <c r="J47" i="9"/>
  <c r="N15" i="6"/>
  <c r="N29" i="6"/>
  <c r="P29" i="6" s="1"/>
  <c r="N11" i="6"/>
  <c r="J44" i="9"/>
  <c r="M44" i="8"/>
  <c r="L44" i="8"/>
  <c r="R44" i="8" s="1"/>
  <c r="J45" i="11"/>
  <c r="J49" i="9"/>
  <c r="J30" i="9"/>
  <c r="M30" i="8"/>
  <c r="L30" i="8"/>
  <c r="R30" i="8" s="1"/>
  <c r="N22" i="7"/>
  <c r="P22" i="7" s="1"/>
  <c r="J22" i="9"/>
  <c r="M22" i="8"/>
  <c r="L22" i="8"/>
  <c r="R22" i="8" s="1"/>
  <c r="N13" i="6"/>
  <c r="N23" i="6"/>
  <c r="P23" i="6" s="1"/>
  <c r="S4" i="4"/>
  <c r="U4" i="4"/>
  <c r="O4" i="4" s="1"/>
  <c r="P4" i="4" s="1"/>
  <c r="T4" i="4" s="1"/>
  <c r="P43" i="6"/>
  <c r="P27" i="6"/>
  <c r="S31" i="5"/>
  <c r="U31" i="5"/>
  <c r="O31" i="5" s="1"/>
  <c r="S32" i="5"/>
  <c r="U32" i="5"/>
  <c r="O32" i="5" s="1"/>
  <c r="O50" i="5"/>
  <c r="S50" i="5"/>
  <c r="U50" i="5"/>
  <c r="S15" i="5"/>
  <c r="U15" i="5"/>
  <c r="O15" i="5" s="1"/>
  <c r="P15" i="5" s="1"/>
  <c r="S17" i="5"/>
  <c r="O17" i="5"/>
  <c r="U17" i="5"/>
  <c r="S38" i="5"/>
  <c r="U38" i="5"/>
  <c r="O38" i="5" s="1"/>
  <c r="P38" i="5" s="1"/>
  <c r="S30" i="5"/>
  <c r="U30" i="5"/>
  <c r="O30" i="5" s="1"/>
  <c r="S12" i="5"/>
  <c r="U12" i="5"/>
  <c r="O12" i="5" s="1"/>
  <c r="P12" i="5" s="1"/>
  <c r="O52" i="5"/>
  <c r="S52" i="5"/>
  <c r="U52" i="5"/>
  <c r="O46" i="5"/>
  <c r="S46" i="5"/>
  <c r="U46" i="5"/>
  <c r="S26" i="5"/>
  <c r="U26" i="5"/>
  <c r="O26" i="5" s="1"/>
  <c r="S20" i="5"/>
  <c r="U20" i="5"/>
  <c r="O20" i="5" s="1"/>
  <c r="S21" i="5"/>
  <c r="O21" i="5"/>
  <c r="U21" i="5"/>
  <c r="S16" i="5"/>
  <c r="O16" i="5"/>
  <c r="U16" i="5"/>
  <c r="S28" i="5"/>
  <c r="U28" i="5"/>
  <c r="O28" i="5" s="1"/>
  <c r="S8" i="5"/>
  <c r="U8" i="5"/>
  <c r="O8" i="5" s="1"/>
  <c r="P8" i="5" s="1"/>
  <c r="S36" i="5"/>
  <c r="U36" i="5"/>
  <c r="O36" i="5" s="1"/>
  <c r="P36" i="5" s="1"/>
  <c r="O47" i="5"/>
  <c r="S47" i="5"/>
  <c r="U47" i="5"/>
  <c r="S39" i="5"/>
  <c r="O39" i="5"/>
  <c r="U39" i="5"/>
  <c r="S14" i="5"/>
  <c r="S51" i="5"/>
  <c r="O51" i="5"/>
  <c r="U51" i="5"/>
  <c r="O49" i="5"/>
  <c r="S49" i="5"/>
  <c r="U49" i="5"/>
  <c r="S43" i="5"/>
  <c r="O43" i="5"/>
  <c r="U43" i="5"/>
  <c r="S24" i="5"/>
  <c r="U24" i="5"/>
  <c r="O24" i="5" s="1"/>
  <c r="U9" i="5"/>
  <c r="O9" i="5" s="1"/>
  <c r="P9" i="5" s="1"/>
  <c r="S29" i="5"/>
  <c r="U29" i="5"/>
  <c r="O29" i="5" s="1"/>
  <c r="S48" i="5"/>
  <c r="O48" i="5"/>
  <c r="U48" i="5"/>
  <c r="S23" i="5"/>
  <c r="U23" i="5"/>
  <c r="O23" i="5" s="1"/>
  <c r="S40" i="5"/>
  <c r="O40" i="5"/>
  <c r="U40" i="5"/>
  <c r="O35" i="5"/>
  <c r="S35" i="5"/>
  <c r="U35" i="5"/>
  <c r="S11" i="5"/>
  <c r="U11" i="5"/>
  <c r="O11" i="5" s="1"/>
  <c r="P11" i="5" s="1"/>
  <c r="S19" i="5"/>
  <c r="U19" i="5"/>
  <c r="O19" i="5" s="1"/>
  <c r="O41" i="5"/>
  <c r="S41" i="5"/>
  <c r="U41" i="5"/>
  <c r="S27" i="5"/>
  <c r="U27" i="5"/>
  <c r="O27" i="5" s="1"/>
  <c r="O44" i="5"/>
  <c r="S44" i="5"/>
  <c r="U44" i="5"/>
  <c r="L6" i="7"/>
  <c r="M6" i="7"/>
  <c r="N6" i="6"/>
  <c r="O53" i="5"/>
  <c r="S53" i="5"/>
  <c r="U53" i="5"/>
  <c r="I5" i="6"/>
  <c r="C44" i="9"/>
  <c r="C6" i="8"/>
  <c r="I34" i="6"/>
  <c r="T34" i="6" s="1"/>
  <c r="J3" i="10"/>
  <c r="C9" i="9"/>
  <c r="C38" i="11"/>
  <c r="C22" i="9"/>
  <c r="C30" i="9"/>
  <c r="C50" i="8"/>
  <c r="L50" i="8" s="1"/>
  <c r="R50" i="8" s="1"/>
  <c r="C10" i="8"/>
  <c r="L10" i="8" s="1"/>
  <c r="C34" i="9"/>
  <c r="C26" i="8"/>
  <c r="C12" i="8"/>
  <c r="M12" i="8" s="1"/>
  <c r="C46" i="9"/>
  <c r="C42" i="8"/>
  <c r="L42" i="8" s="1"/>
  <c r="R42" i="8" s="1"/>
  <c r="C14" i="9"/>
  <c r="C32" i="9"/>
  <c r="C48" i="9"/>
  <c r="M48" i="9" s="1"/>
  <c r="C16" i="9"/>
  <c r="L16" i="9" s="1"/>
  <c r="R16" i="9" s="1"/>
  <c r="C18" i="8"/>
  <c r="M18" i="8" s="1"/>
  <c r="C20" i="9"/>
  <c r="L20" i="9" s="1"/>
  <c r="R20" i="9" s="1"/>
  <c r="C36" i="9"/>
  <c r="C28" i="9"/>
  <c r="C52" i="9"/>
  <c r="M52" i="9" s="1"/>
  <c r="C31" i="8"/>
  <c r="L31" i="8" s="1"/>
  <c r="R31" i="8" s="1"/>
  <c r="C19" i="8"/>
  <c r="C29" i="8"/>
  <c r="L29" i="8" s="1"/>
  <c r="R29" i="8" s="1"/>
  <c r="C39" i="8"/>
  <c r="L39" i="8" s="1"/>
  <c r="R39" i="8" s="1"/>
  <c r="C23" i="8"/>
  <c r="C49" i="8"/>
  <c r="L49" i="8" s="1"/>
  <c r="R49" i="8" s="1"/>
  <c r="C15" i="8"/>
  <c r="L15" i="8" s="1"/>
  <c r="C7" i="9"/>
  <c r="L7" i="9" s="1"/>
  <c r="C43" i="8"/>
  <c r="L43" i="8" s="1"/>
  <c r="R43" i="8" s="1"/>
  <c r="C45" i="8"/>
  <c r="C21" i="8"/>
  <c r="C53" i="8"/>
  <c r="C51" i="8"/>
  <c r="L51" i="8" s="1"/>
  <c r="R51" i="8" s="1"/>
  <c r="C35" i="8"/>
  <c r="C37" i="8"/>
  <c r="L37" i="8" s="1"/>
  <c r="C4" i="8"/>
  <c r="C41" i="8"/>
  <c r="L41" i="8" s="1"/>
  <c r="R41" i="8" s="1"/>
  <c r="C17" i="8"/>
  <c r="M17" i="8" s="1"/>
  <c r="C27" i="8"/>
  <c r="L27" i="8" s="1"/>
  <c r="R27" i="8" s="1"/>
  <c r="C33" i="8"/>
  <c r="M33" i="8" s="1"/>
  <c r="C25" i="8"/>
  <c r="L25" i="8" s="1"/>
  <c r="R25" i="8" s="1"/>
  <c r="C13" i="8"/>
  <c r="C47" i="8"/>
  <c r="M47" i="8" s="1"/>
  <c r="C11" i="8"/>
  <c r="L11" i="8" s="1"/>
  <c r="C8" i="11"/>
  <c r="D6" i="10"/>
  <c r="G6" i="10" s="1"/>
  <c r="C5" i="8"/>
  <c r="C3" i="9"/>
  <c r="M3" i="9" s="1"/>
  <c r="C40" i="12"/>
  <c r="C24" i="12"/>
  <c r="L54" i="1"/>
  <c r="M54" i="1"/>
  <c r="P2" i="1"/>
  <c r="P42" i="7" l="1"/>
  <c r="R12" i="5"/>
  <c r="T12" i="5"/>
  <c r="T6" i="4"/>
  <c r="I6" i="5" s="1"/>
  <c r="R6" i="4"/>
  <c r="S10" i="5"/>
  <c r="U10" i="5"/>
  <c r="O10" i="5" s="1"/>
  <c r="P10" i="5" s="1"/>
  <c r="U37" i="5"/>
  <c r="O37" i="5" s="1"/>
  <c r="P37" i="5" s="1"/>
  <c r="T37" i="5" s="1"/>
  <c r="S37" i="5"/>
  <c r="R9" i="5"/>
  <c r="T9" i="5"/>
  <c r="T36" i="5"/>
  <c r="R36" i="5"/>
  <c r="R15" i="5"/>
  <c r="T15" i="5"/>
  <c r="T11" i="5"/>
  <c r="R11" i="5"/>
  <c r="R38" i="5"/>
  <c r="T38" i="5"/>
  <c r="R14" i="5"/>
  <c r="S13" i="5"/>
  <c r="O13" i="5"/>
  <c r="P13" i="5" s="1"/>
  <c r="R13" i="5" s="1"/>
  <c r="U6" i="5"/>
  <c r="T8" i="5"/>
  <c r="R8" i="5"/>
  <c r="R4" i="4"/>
  <c r="D5" i="11"/>
  <c r="G5" i="11" s="1"/>
  <c r="D4" i="12"/>
  <c r="G4" i="12" s="1"/>
  <c r="D10" i="10"/>
  <c r="G10" i="10" s="1"/>
  <c r="D15" i="10"/>
  <c r="G15" i="10" s="1"/>
  <c r="D18" i="10"/>
  <c r="G18" i="10" s="1"/>
  <c r="D23" i="10"/>
  <c r="G23" i="10" s="1"/>
  <c r="D24" i="10"/>
  <c r="G24" i="10" s="1"/>
  <c r="D28" i="10"/>
  <c r="G28" i="10" s="1"/>
  <c r="D31" i="10"/>
  <c r="G31" i="10" s="1"/>
  <c r="D34" i="10"/>
  <c r="G34" i="10" s="1"/>
  <c r="D36" i="10"/>
  <c r="G36" i="10" s="1"/>
  <c r="D39" i="10"/>
  <c r="G39" i="10" s="1"/>
  <c r="D40" i="10"/>
  <c r="G40" i="10" s="1"/>
  <c r="D44" i="10"/>
  <c r="G44" i="10" s="1"/>
  <c r="D48" i="10"/>
  <c r="G48" i="10" s="1"/>
  <c r="D50" i="10"/>
  <c r="G50" i="10" s="1"/>
  <c r="D7" i="11"/>
  <c r="G7" i="11" s="1"/>
  <c r="D16" i="11"/>
  <c r="G16" i="11" s="1"/>
  <c r="D20" i="11"/>
  <c r="G20" i="11" s="1"/>
  <c r="D26" i="11"/>
  <c r="G26" i="11" s="1"/>
  <c r="D30" i="11"/>
  <c r="G30" i="11" s="1"/>
  <c r="D46" i="11"/>
  <c r="G46" i="11" s="1"/>
  <c r="D51" i="10"/>
  <c r="G51" i="10" s="1"/>
  <c r="D14" i="11"/>
  <c r="G14" i="11" s="1"/>
  <c r="D17" i="11"/>
  <c r="G17" i="11" s="1"/>
  <c r="D21" i="11"/>
  <c r="G21" i="11" s="1"/>
  <c r="D42" i="11"/>
  <c r="G42" i="11" s="1"/>
  <c r="D49" i="11"/>
  <c r="G49" i="11" s="1"/>
  <c r="D52" i="11"/>
  <c r="G52" i="11" s="1"/>
  <c r="D53" i="11"/>
  <c r="G53" i="11" s="1"/>
  <c r="D3" i="11"/>
  <c r="G3" i="11" s="1"/>
  <c r="D11" i="10"/>
  <c r="G11" i="10" s="1"/>
  <c r="D13" i="10"/>
  <c r="G13" i="10" s="1"/>
  <c r="D19" i="10"/>
  <c r="G19" i="10" s="1"/>
  <c r="D22" i="10"/>
  <c r="G22" i="10" s="1"/>
  <c r="D25" i="10"/>
  <c r="G25" i="10" s="1"/>
  <c r="D29" i="10"/>
  <c r="G29" i="10" s="1"/>
  <c r="D35" i="10"/>
  <c r="G35" i="10" s="1"/>
  <c r="D38" i="10"/>
  <c r="G38" i="10" s="1"/>
  <c r="D41" i="10"/>
  <c r="G41" i="10" s="1"/>
  <c r="D45" i="10"/>
  <c r="G45" i="10" s="1"/>
  <c r="D8" i="11"/>
  <c r="G8" i="11" s="1"/>
  <c r="D9" i="11"/>
  <c r="G9" i="11" s="1"/>
  <c r="D12" i="11"/>
  <c r="G12" i="11" s="1"/>
  <c r="D27" i="11"/>
  <c r="G27" i="11" s="1"/>
  <c r="D32" i="11"/>
  <c r="G32" i="11" s="1"/>
  <c r="D47" i="10"/>
  <c r="G47" i="10" s="1"/>
  <c r="D33" i="10"/>
  <c r="G33" i="10" s="1"/>
  <c r="D37" i="10"/>
  <c r="G37" i="10" s="1"/>
  <c r="D43" i="10"/>
  <c r="G43" i="10" s="1"/>
  <c r="M34" i="8"/>
  <c r="P49" i="7"/>
  <c r="P33" i="7"/>
  <c r="O6" i="5"/>
  <c r="P6" i="5" s="1"/>
  <c r="R6" i="5" s="1"/>
  <c r="I4" i="5"/>
  <c r="U4" i="5" s="1"/>
  <c r="O4" i="5" s="1"/>
  <c r="P4" i="5" s="1"/>
  <c r="N25" i="8"/>
  <c r="N27" i="8"/>
  <c r="N41" i="8"/>
  <c r="N37" i="8"/>
  <c r="N51" i="8"/>
  <c r="N43" i="8"/>
  <c r="N15" i="8"/>
  <c r="N29" i="8"/>
  <c r="N31" i="8"/>
  <c r="N20" i="9"/>
  <c r="N16" i="9"/>
  <c r="N42" i="8"/>
  <c r="N50" i="8"/>
  <c r="N11" i="8"/>
  <c r="N7" i="9"/>
  <c r="N49" i="8"/>
  <c r="N39" i="8"/>
  <c r="N10" i="8"/>
  <c r="L13" i="8"/>
  <c r="M13" i="8"/>
  <c r="M4" i="8"/>
  <c r="L4" i="8"/>
  <c r="N4" i="8" s="1"/>
  <c r="L53" i="8"/>
  <c r="R53" i="8" s="1"/>
  <c r="M53" i="8"/>
  <c r="L19" i="8"/>
  <c r="R19" i="8" s="1"/>
  <c r="M19" i="8"/>
  <c r="M26" i="8"/>
  <c r="L26" i="8"/>
  <c r="R26" i="8" s="1"/>
  <c r="N22" i="8"/>
  <c r="P22" i="8" s="1"/>
  <c r="J22" i="10"/>
  <c r="L22" i="9"/>
  <c r="R22" i="9" s="1"/>
  <c r="M22" i="9"/>
  <c r="N30" i="8"/>
  <c r="P30" i="8" s="1"/>
  <c r="J30" i="10"/>
  <c r="L30" i="9"/>
  <c r="R30" i="9" s="1"/>
  <c r="M30" i="9"/>
  <c r="M49" i="8"/>
  <c r="J45" i="12"/>
  <c r="L47" i="8"/>
  <c r="R47" i="8" s="1"/>
  <c r="J47" i="10"/>
  <c r="M27" i="8"/>
  <c r="M43" i="8"/>
  <c r="J43" i="10"/>
  <c r="N28" i="8"/>
  <c r="P28" i="8" s="1"/>
  <c r="J26" i="11"/>
  <c r="L48" i="9"/>
  <c r="R48" i="9" s="1"/>
  <c r="J23" i="11"/>
  <c r="L18" i="8"/>
  <c r="R18" i="8" s="1"/>
  <c r="N32" i="8"/>
  <c r="P32" i="8" s="1"/>
  <c r="J32" i="10"/>
  <c r="L32" i="9"/>
  <c r="R32" i="9" s="1"/>
  <c r="M32" i="9"/>
  <c r="M20" i="9"/>
  <c r="J20" i="11"/>
  <c r="L17" i="8"/>
  <c r="R17" i="8" s="1"/>
  <c r="M25" i="8"/>
  <c r="J25" i="10"/>
  <c r="N46" i="8"/>
  <c r="P46" i="8" s="1"/>
  <c r="J19" i="11"/>
  <c r="N38" i="10"/>
  <c r="M7" i="9"/>
  <c r="J7" i="11"/>
  <c r="M16" i="9"/>
  <c r="J16" i="11"/>
  <c r="J5" i="11"/>
  <c r="M42" i="8"/>
  <c r="N20" i="7"/>
  <c r="P20" i="7" s="1"/>
  <c r="M50" i="8"/>
  <c r="M11" i="8"/>
  <c r="N11" i="7"/>
  <c r="M41" i="8"/>
  <c r="N41" i="7"/>
  <c r="P41" i="7" s="1"/>
  <c r="M31" i="8"/>
  <c r="J31" i="10"/>
  <c r="M37" i="8"/>
  <c r="N37" i="7"/>
  <c r="J4" i="11"/>
  <c r="N43" i="7"/>
  <c r="P43" i="7" s="1"/>
  <c r="L52" i="9"/>
  <c r="R52" i="9" s="1"/>
  <c r="N52" i="8"/>
  <c r="P52" i="8" s="1"/>
  <c r="L12" i="8"/>
  <c r="M29" i="8"/>
  <c r="P29" i="8" s="1"/>
  <c r="N29" i="7"/>
  <c r="P29" i="7" s="1"/>
  <c r="M15" i="8"/>
  <c r="M39" i="8"/>
  <c r="J39" i="10"/>
  <c r="J53" i="11"/>
  <c r="J8" i="10"/>
  <c r="L8" i="9"/>
  <c r="M8" i="9"/>
  <c r="M10" i="8"/>
  <c r="N10" i="7"/>
  <c r="N34" i="8"/>
  <c r="J21" i="11"/>
  <c r="L33" i="8"/>
  <c r="R33" i="8" s="1"/>
  <c r="N24" i="8"/>
  <c r="P24" i="8" s="1"/>
  <c r="J24" i="10"/>
  <c r="L24" i="9"/>
  <c r="R24" i="9" s="1"/>
  <c r="M24" i="9"/>
  <c r="N45" i="7"/>
  <c r="P45" i="7" s="1"/>
  <c r="L36" i="9"/>
  <c r="M36" i="9"/>
  <c r="M51" i="8"/>
  <c r="J51" i="10"/>
  <c r="L3" i="9"/>
  <c r="P34" i="7"/>
  <c r="P47" i="7"/>
  <c r="M35" i="8"/>
  <c r="L35" i="8"/>
  <c r="R35" i="8" s="1"/>
  <c r="L45" i="8"/>
  <c r="R45" i="8" s="1"/>
  <c r="M45" i="8"/>
  <c r="M5" i="8"/>
  <c r="L5" i="8"/>
  <c r="M21" i="8"/>
  <c r="L21" i="8"/>
  <c r="R21" i="8" s="1"/>
  <c r="M23" i="8"/>
  <c r="L23" i="8"/>
  <c r="R23" i="8" s="1"/>
  <c r="J49" i="10"/>
  <c r="N44" i="8"/>
  <c r="P44" i="8" s="1"/>
  <c r="J44" i="10"/>
  <c r="L44" i="9"/>
  <c r="R44" i="9" s="1"/>
  <c r="M44" i="9"/>
  <c r="J27" i="10"/>
  <c r="J28" i="10"/>
  <c r="L28" i="9"/>
  <c r="R28" i="9" s="1"/>
  <c r="M28" i="9"/>
  <c r="J48" i="11"/>
  <c r="J18" i="10"/>
  <c r="N40" i="8"/>
  <c r="P40" i="8" s="1"/>
  <c r="J40" i="10"/>
  <c r="L40" i="9"/>
  <c r="R40" i="9" s="1"/>
  <c r="M40" i="9"/>
  <c r="J17" i="10"/>
  <c r="J46" i="10"/>
  <c r="L46" i="9"/>
  <c r="R46" i="9" s="1"/>
  <c r="M46" i="9"/>
  <c r="L38" i="11"/>
  <c r="M38" i="11"/>
  <c r="J42" i="10"/>
  <c r="J50" i="10"/>
  <c r="J41" i="10"/>
  <c r="N31" i="7"/>
  <c r="P31" i="7" s="1"/>
  <c r="N9" i="8"/>
  <c r="L9" i="9"/>
  <c r="M9" i="9"/>
  <c r="N27" i="7"/>
  <c r="P27" i="7" s="1"/>
  <c r="J52" i="11"/>
  <c r="J29" i="10"/>
  <c r="N48" i="8"/>
  <c r="P48" i="8" s="1"/>
  <c r="N15" i="7"/>
  <c r="N20" i="8"/>
  <c r="P20" i="8" s="1"/>
  <c r="N8" i="8"/>
  <c r="J34" i="10"/>
  <c r="L34" i="9"/>
  <c r="R34" i="9" s="1"/>
  <c r="M34" i="9"/>
  <c r="J35" i="11"/>
  <c r="N14" i="8"/>
  <c r="L14" i="9"/>
  <c r="M14" i="9"/>
  <c r="J33" i="10"/>
  <c r="N35" i="7"/>
  <c r="P35" i="7" s="1"/>
  <c r="N13" i="7"/>
  <c r="N21" i="7"/>
  <c r="P21" i="7" s="1"/>
  <c r="L3" i="8"/>
  <c r="M3" i="8"/>
  <c r="N36" i="8"/>
  <c r="N3" i="7"/>
  <c r="N26" i="7"/>
  <c r="P26" i="7" s="1"/>
  <c r="N19" i="7"/>
  <c r="P19" i="7" s="1"/>
  <c r="N23" i="7"/>
  <c r="P23" i="7" s="1"/>
  <c r="N53" i="7"/>
  <c r="P53" i="7" s="1"/>
  <c r="P50" i="7"/>
  <c r="P17" i="7"/>
  <c r="S5" i="6"/>
  <c r="U5" i="6"/>
  <c r="O5" i="6" s="1"/>
  <c r="P5" i="6" s="1"/>
  <c r="R5" i="6" s="1"/>
  <c r="S6" i="5"/>
  <c r="S4" i="5"/>
  <c r="S34" i="6"/>
  <c r="U34" i="6"/>
  <c r="O34" i="6" s="1"/>
  <c r="N6" i="7"/>
  <c r="C6" i="9"/>
  <c r="C6" i="10" s="1"/>
  <c r="L6" i="8"/>
  <c r="M6" i="8"/>
  <c r="C44" i="10"/>
  <c r="C38" i="12"/>
  <c r="C38" i="13" s="1"/>
  <c r="I45" i="6"/>
  <c r="T45" i="6" s="1"/>
  <c r="I25" i="6"/>
  <c r="T25" i="6" s="1"/>
  <c r="I42" i="6"/>
  <c r="T42" i="6" s="1"/>
  <c r="I46" i="6"/>
  <c r="T46" i="6" s="1"/>
  <c r="I22" i="6"/>
  <c r="T22" i="6" s="1"/>
  <c r="I14" i="6"/>
  <c r="I37" i="6"/>
  <c r="I18" i="6"/>
  <c r="T18" i="6" s="1"/>
  <c r="I17" i="6"/>
  <c r="T17" i="6" s="1"/>
  <c r="I49" i="6"/>
  <c r="T49" i="6" s="1"/>
  <c r="I33" i="6"/>
  <c r="T33" i="6" s="1"/>
  <c r="J3" i="11"/>
  <c r="C4" i="9"/>
  <c r="C9" i="10"/>
  <c r="C22" i="10"/>
  <c r="C30" i="10"/>
  <c r="C26" i="9"/>
  <c r="C10" i="9"/>
  <c r="M10" i="9" s="1"/>
  <c r="C16" i="10"/>
  <c r="M16" i="10" s="1"/>
  <c r="C42" i="9"/>
  <c r="M42" i="9" s="1"/>
  <c r="C18" i="9"/>
  <c r="L18" i="9" s="1"/>
  <c r="R18" i="9" s="1"/>
  <c r="C46" i="10"/>
  <c r="C12" i="9"/>
  <c r="M12" i="9" s="1"/>
  <c r="C48" i="10"/>
  <c r="M48" i="10" s="1"/>
  <c r="C50" i="9"/>
  <c r="L50" i="9" s="1"/>
  <c r="R50" i="9" s="1"/>
  <c r="C32" i="10"/>
  <c r="C14" i="10"/>
  <c r="C34" i="10"/>
  <c r="C28" i="10"/>
  <c r="C52" i="10"/>
  <c r="M52" i="10" s="1"/>
  <c r="C36" i="10"/>
  <c r="C20" i="10"/>
  <c r="L20" i="10" s="1"/>
  <c r="R20" i="10" s="1"/>
  <c r="C21" i="9"/>
  <c r="C49" i="9"/>
  <c r="L49" i="9" s="1"/>
  <c r="R49" i="9" s="1"/>
  <c r="C29" i="9"/>
  <c r="L29" i="9" s="1"/>
  <c r="R29" i="9" s="1"/>
  <c r="C11" i="9"/>
  <c r="M11" i="9" s="1"/>
  <c r="C47" i="9"/>
  <c r="M47" i="9" s="1"/>
  <c r="C13" i="9"/>
  <c r="C25" i="9"/>
  <c r="L25" i="9" s="1"/>
  <c r="R25" i="9" s="1"/>
  <c r="C33" i="9"/>
  <c r="L33" i="9" s="1"/>
  <c r="R33" i="9" s="1"/>
  <c r="C41" i="9"/>
  <c r="L41" i="9" s="1"/>
  <c r="R41" i="9" s="1"/>
  <c r="C19" i="9"/>
  <c r="C31" i="9"/>
  <c r="L31" i="9" s="1"/>
  <c r="R31" i="9" s="1"/>
  <c r="C27" i="9"/>
  <c r="M27" i="9" s="1"/>
  <c r="C17" i="9"/>
  <c r="L17" i="9" s="1"/>
  <c r="R17" i="9" s="1"/>
  <c r="C51" i="9"/>
  <c r="M51" i="9" s="1"/>
  <c r="C43" i="9"/>
  <c r="L43" i="9" s="1"/>
  <c r="R43" i="9" s="1"/>
  <c r="C7" i="10"/>
  <c r="L7" i="10" s="1"/>
  <c r="C15" i="9"/>
  <c r="L15" i="9" s="1"/>
  <c r="C23" i="9"/>
  <c r="C39" i="9"/>
  <c r="L39" i="9" s="1"/>
  <c r="R39" i="9" s="1"/>
  <c r="C37" i="9"/>
  <c r="M37" i="9" s="1"/>
  <c r="C35" i="9"/>
  <c r="C53" i="9"/>
  <c r="C45" i="9"/>
  <c r="C8" i="12"/>
  <c r="D6" i="11"/>
  <c r="G6" i="11" s="1"/>
  <c r="C5" i="9"/>
  <c r="C3" i="10"/>
  <c r="L3" i="10" s="1"/>
  <c r="C40" i="13"/>
  <c r="C24" i="13"/>
  <c r="R54" i="1"/>
  <c r="P41" i="8" l="1"/>
  <c r="P42" i="8"/>
  <c r="T13" i="5"/>
  <c r="I13" i="6" s="1"/>
  <c r="R37" i="5"/>
  <c r="T6" i="5"/>
  <c r="I6" i="6" s="1"/>
  <c r="R6" i="6" s="1"/>
  <c r="R10" i="5"/>
  <c r="T10" i="5"/>
  <c r="I10" i="6" s="1"/>
  <c r="U6" i="6"/>
  <c r="T5" i="6"/>
  <c r="T4" i="5"/>
  <c r="I4" i="6" s="1"/>
  <c r="R4" i="5"/>
  <c r="D6" i="12"/>
  <c r="G6" i="12" s="1"/>
  <c r="P34" i="8"/>
  <c r="P50" i="8"/>
  <c r="P25" i="8"/>
  <c r="D43" i="11"/>
  <c r="G43" i="11" s="1"/>
  <c r="D37" i="11"/>
  <c r="G37" i="11" s="1"/>
  <c r="D33" i="11"/>
  <c r="G33" i="11" s="1"/>
  <c r="D47" i="11"/>
  <c r="G47" i="11" s="1"/>
  <c r="D32" i="12"/>
  <c r="G32" i="12" s="1"/>
  <c r="D27" i="12"/>
  <c r="G27" i="12" s="1"/>
  <c r="D12" i="12"/>
  <c r="G12" i="12" s="1"/>
  <c r="D9" i="12"/>
  <c r="G9" i="12" s="1"/>
  <c r="D8" i="12"/>
  <c r="G8" i="12" s="1"/>
  <c r="D45" i="11"/>
  <c r="G45" i="11" s="1"/>
  <c r="D41" i="11"/>
  <c r="G41" i="11" s="1"/>
  <c r="D38" i="11"/>
  <c r="G38" i="11" s="1"/>
  <c r="D35" i="11"/>
  <c r="G35" i="11" s="1"/>
  <c r="D29" i="11"/>
  <c r="G29" i="11" s="1"/>
  <c r="D25" i="11"/>
  <c r="G25" i="11" s="1"/>
  <c r="D22" i="11"/>
  <c r="G22" i="11" s="1"/>
  <c r="D19" i="11"/>
  <c r="G19" i="11" s="1"/>
  <c r="D13" i="11"/>
  <c r="G13" i="11" s="1"/>
  <c r="D11" i="11"/>
  <c r="G11" i="11" s="1"/>
  <c r="D3" i="12"/>
  <c r="G3" i="12" s="1"/>
  <c r="D53" i="12"/>
  <c r="G53" i="12" s="1"/>
  <c r="D52" i="12"/>
  <c r="G52" i="12" s="1"/>
  <c r="D49" i="12"/>
  <c r="G49" i="12" s="1"/>
  <c r="D42" i="12"/>
  <c r="G42" i="12" s="1"/>
  <c r="D21" i="12"/>
  <c r="G21" i="12" s="1"/>
  <c r="D17" i="12"/>
  <c r="G17" i="12" s="1"/>
  <c r="D14" i="12"/>
  <c r="G14" i="12" s="1"/>
  <c r="D51" i="11"/>
  <c r="G51" i="11" s="1"/>
  <c r="D46" i="12"/>
  <c r="G46" i="12" s="1"/>
  <c r="D30" i="12"/>
  <c r="G30" i="12" s="1"/>
  <c r="D26" i="12"/>
  <c r="G26" i="12" s="1"/>
  <c r="D20" i="12"/>
  <c r="G20" i="12" s="1"/>
  <c r="D16" i="12"/>
  <c r="G16" i="12" s="1"/>
  <c r="D7" i="12"/>
  <c r="G7" i="12" s="1"/>
  <c r="D50" i="11"/>
  <c r="G50" i="11" s="1"/>
  <c r="D48" i="11"/>
  <c r="G48" i="11" s="1"/>
  <c r="D44" i="11"/>
  <c r="G44" i="11" s="1"/>
  <c r="D40" i="11"/>
  <c r="G40" i="11" s="1"/>
  <c r="D39" i="11"/>
  <c r="G39" i="11" s="1"/>
  <c r="D36" i="11"/>
  <c r="G36" i="11" s="1"/>
  <c r="D34" i="11"/>
  <c r="G34" i="11" s="1"/>
  <c r="D31" i="11"/>
  <c r="G31" i="11" s="1"/>
  <c r="D28" i="11"/>
  <c r="G28" i="11" s="1"/>
  <c r="D24" i="11"/>
  <c r="G24" i="11" s="1"/>
  <c r="D23" i="11"/>
  <c r="G23" i="11" s="1"/>
  <c r="D18" i="11"/>
  <c r="G18" i="11" s="1"/>
  <c r="D15" i="11"/>
  <c r="G15" i="11" s="1"/>
  <c r="D10" i="11"/>
  <c r="G10" i="11" s="1"/>
  <c r="D4" i="13"/>
  <c r="G4" i="13" s="1"/>
  <c r="D5" i="12"/>
  <c r="G5" i="12" s="1"/>
  <c r="S6" i="6"/>
  <c r="O6" i="6"/>
  <c r="P6" i="6" s="1"/>
  <c r="P49" i="8"/>
  <c r="N3" i="10"/>
  <c r="N7" i="10"/>
  <c r="N33" i="9"/>
  <c r="N49" i="9"/>
  <c r="N20" i="10"/>
  <c r="N39" i="9"/>
  <c r="N15" i="9"/>
  <c r="N43" i="9"/>
  <c r="N17" i="9"/>
  <c r="N31" i="9"/>
  <c r="N41" i="9"/>
  <c r="N25" i="9"/>
  <c r="N29" i="9"/>
  <c r="N50" i="9"/>
  <c r="N18" i="9"/>
  <c r="L5" i="9"/>
  <c r="M5" i="9"/>
  <c r="M45" i="9"/>
  <c r="L45" i="9"/>
  <c r="R45" i="9" s="1"/>
  <c r="L21" i="9"/>
  <c r="R21" i="9" s="1"/>
  <c r="M21" i="9"/>
  <c r="L26" i="9"/>
  <c r="R26" i="9" s="1"/>
  <c r="M26" i="9"/>
  <c r="M33" i="9"/>
  <c r="J33" i="11"/>
  <c r="N14" i="9"/>
  <c r="J34" i="11"/>
  <c r="L34" i="10"/>
  <c r="R34" i="10" s="1"/>
  <c r="M34" i="10"/>
  <c r="L10" i="9"/>
  <c r="M29" i="9"/>
  <c r="J29" i="11"/>
  <c r="L12" i="9"/>
  <c r="L52" i="10"/>
  <c r="R52" i="10" s="1"/>
  <c r="J52" i="12"/>
  <c r="N9" i="9"/>
  <c r="L37" i="9"/>
  <c r="M41" i="9"/>
  <c r="J41" i="11"/>
  <c r="L11" i="9"/>
  <c r="M50" i="9"/>
  <c r="J50" i="11"/>
  <c r="L42" i="9"/>
  <c r="R42" i="9" s="1"/>
  <c r="L38" i="12"/>
  <c r="M38" i="12"/>
  <c r="N46" i="9"/>
  <c r="P46" i="9" s="1"/>
  <c r="M17" i="9"/>
  <c r="J17" i="11"/>
  <c r="N40" i="9"/>
  <c r="P40" i="9" s="1"/>
  <c r="M18" i="9"/>
  <c r="J18" i="11"/>
  <c r="L48" i="10"/>
  <c r="R48" i="10" s="1"/>
  <c r="J28" i="11"/>
  <c r="M28" i="10"/>
  <c r="L28" i="10"/>
  <c r="R28" i="10" s="1"/>
  <c r="L27" i="9"/>
  <c r="R27" i="9" s="1"/>
  <c r="J44" i="11"/>
  <c r="M44" i="10"/>
  <c r="L44" i="10"/>
  <c r="R44" i="10" s="1"/>
  <c r="M49" i="9"/>
  <c r="J49" i="11"/>
  <c r="M3" i="10"/>
  <c r="N45" i="8"/>
  <c r="P45" i="8" s="1"/>
  <c r="N3" i="9"/>
  <c r="L51" i="9"/>
  <c r="R51" i="9" s="1"/>
  <c r="N36" i="9"/>
  <c r="N24" i="9"/>
  <c r="P24" i="9" s="1"/>
  <c r="J21" i="12"/>
  <c r="J8" i="11"/>
  <c r="L8" i="10"/>
  <c r="M8" i="10"/>
  <c r="M39" i="9"/>
  <c r="J39" i="11"/>
  <c r="M15" i="9"/>
  <c r="N12" i="8"/>
  <c r="N52" i="9"/>
  <c r="P52" i="9" s="1"/>
  <c r="M31" i="9"/>
  <c r="P31" i="9" s="1"/>
  <c r="J31" i="11"/>
  <c r="J5" i="12"/>
  <c r="L16" i="10"/>
  <c r="R16" i="10" s="1"/>
  <c r="M7" i="10"/>
  <c r="J19" i="12"/>
  <c r="M25" i="9"/>
  <c r="J25" i="11"/>
  <c r="N17" i="8"/>
  <c r="P17" i="8" s="1"/>
  <c r="M20" i="10"/>
  <c r="P20" i="10" s="1"/>
  <c r="N32" i="9"/>
  <c r="P32" i="9" s="1"/>
  <c r="J23" i="12"/>
  <c r="J26" i="12"/>
  <c r="M43" i="9"/>
  <c r="J43" i="11"/>
  <c r="L47" i="9"/>
  <c r="R47" i="9" s="1"/>
  <c r="N47" i="8"/>
  <c r="P47" i="8" s="1"/>
  <c r="J45" i="13"/>
  <c r="J30" i="11"/>
  <c r="M30" i="10"/>
  <c r="L30" i="10"/>
  <c r="R30" i="10" s="1"/>
  <c r="J22" i="11"/>
  <c r="L22" i="10"/>
  <c r="R22" i="10" s="1"/>
  <c r="M22" i="10"/>
  <c r="N19" i="8"/>
  <c r="P19" i="8" s="1"/>
  <c r="N53" i="8"/>
  <c r="P53" i="8" s="1"/>
  <c r="N13" i="8"/>
  <c r="P31" i="8"/>
  <c r="M35" i="9"/>
  <c r="L35" i="9"/>
  <c r="R35" i="9" s="1"/>
  <c r="L53" i="9"/>
  <c r="R53" i="9" s="1"/>
  <c r="M53" i="9"/>
  <c r="L23" i="9"/>
  <c r="R23" i="9" s="1"/>
  <c r="M23" i="9"/>
  <c r="L19" i="9"/>
  <c r="R19" i="9" s="1"/>
  <c r="M19" i="9"/>
  <c r="M13" i="9"/>
  <c r="L13" i="9"/>
  <c r="C4" i="10"/>
  <c r="L4" i="9"/>
  <c r="N4" i="9" s="1"/>
  <c r="M4" i="9"/>
  <c r="N3" i="8"/>
  <c r="M14" i="10"/>
  <c r="L14" i="10"/>
  <c r="J35" i="12"/>
  <c r="N34" i="9"/>
  <c r="P34" i="9" s="1"/>
  <c r="L9" i="10"/>
  <c r="M9" i="10"/>
  <c r="J42" i="11"/>
  <c r="N38" i="11"/>
  <c r="J46" i="11"/>
  <c r="M46" i="10"/>
  <c r="L46" i="10"/>
  <c r="R46" i="10" s="1"/>
  <c r="J40" i="11"/>
  <c r="M40" i="10"/>
  <c r="L40" i="10"/>
  <c r="R40" i="10" s="1"/>
  <c r="J48" i="12"/>
  <c r="N28" i="9"/>
  <c r="P28" i="9" s="1"/>
  <c r="J27" i="11"/>
  <c r="N44" i="9"/>
  <c r="P44" i="9" s="1"/>
  <c r="N23" i="8"/>
  <c r="P23" i="8" s="1"/>
  <c r="N21" i="8"/>
  <c r="P21" i="8" s="1"/>
  <c r="N5" i="8"/>
  <c r="N35" i="8"/>
  <c r="P35" i="8" s="1"/>
  <c r="J51" i="11"/>
  <c r="M36" i="10"/>
  <c r="L36" i="10"/>
  <c r="J24" i="11"/>
  <c r="M24" i="10"/>
  <c r="L24" i="10"/>
  <c r="R24" i="10" s="1"/>
  <c r="N33" i="8"/>
  <c r="P33" i="8" s="1"/>
  <c r="N8" i="9"/>
  <c r="J53" i="12"/>
  <c r="J4" i="12"/>
  <c r="J16" i="12"/>
  <c r="J7" i="12"/>
  <c r="J20" i="12"/>
  <c r="J32" i="11"/>
  <c r="L32" i="10"/>
  <c r="R32" i="10" s="1"/>
  <c r="M32" i="10"/>
  <c r="N18" i="8"/>
  <c r="P18" i="8" s="1"/>
  <c r="N48" i="9"/>
  <c r="P48" i="9" s="1"/>
  <c r="J47" i="11"/>
  <c r="N30" i="9"/>
  <c r="P30" i="9" s="1"/>
  <c r="N22" i="9"/>
  <c r="P22" i="9" s="1"/>
  <c r="N26" i="8"/>
  <c r="P26" i="8" s="1"/>
  <c r="P39" i="8"/>
  <c r="P16" i="9"/>
  <c r="P20" i="9"/>
  <c r="P43" i="8"/>
  <c r="P51" i="8"/>
  <c r="P27" i="8"/>
  <c r="O49" i="6"/>
  <c r="S49" i="6"/>
  <c r="U49" i="6"/>
  <c r="S18" i="6"/>
  <c r="U18" i="6"/>
  <c r="O18" i="6" s="1"/>
  <c r="S22" i="6"/>
  <c r="U22" i="6"/>
  <c r="O22" i="6" s="1"/>
  <c r="S45" i="6"/>
  <c r="O45" i="6"/>
  <c r="U45" i="6"/>
  <c r="S13" i="6"/>
  <c r="U13" i="6"/>
  <c r="O13" i="6" s="1"/>
  <c r="P13" i="6" s="1"/>
  <c r="R13" i="6" s="1"/>
  <c r="S37" i="6"/>
  <c r="U37" i="6"/>
  <c r="O37" i="6" s="1"/>
  <c r="P37" i="6" s="1"/>
  <c r="S46" i="6"/>
  <c r="O46" i="6"/>
  <c r="U46" i="6"/>
  <c r="S14" i="6"/>
  <c r="U14" i="6"/>
  <c r="O14" i="6" s="1"/>
  <c r="P14" i="6" s="1"/>
  <c r="O42" i="6"/>
  <c r="S42" i="6"/>
  <c r="U42" i="6"/>
  <c r="S33" i="6"/>
  <c r="U33" i="6"/>
  <c r="O33" i="6" s="1"/>
  <c r="S17" i="6"/>
  <c r="O17" i="6"/>
  <c r="U17" i="6"/>
  <c r="S10" i="6"/>
  <c r="U10" i="6"/>
  <c r="O10" i="6" s="1"/>
  <c r="P10" i="6" s="1"/>
  <c r="S25" i="6"/>
  <c r="U25" i="6"/>
  <c r="O25" i="6" s="1"/>
  <c r="N6" i="8"/>
  <c r="M6" i="10"/>
  <c r="L6" i="10"/>
  <c r="M6" i="9"/>
  <c r="L6" i="9"/>
  <c r="I3" i="6"/>
  <c r="C44" i="11"/>
  <c r="I48" i="6"/>
  <c r="T48" i="6" s="1"/>
  <c r="I9" i="6"/>
  <c r="I8" i="6"/>
  <c r="I24" i="6"/>
  <c r="T24" i="6" s="1"/>
  <c r="I47" i="6"/>
  <c r="T47" i="6" s="1"/>
  <c r="I28" i="6"/>
  <c r="T28" i="6" s="1"/>
  <c r="I27" i="6"/>
  <c r="T27" i="6" s="1"/>
  <c r="I16" i="6"/>
  <c r="T16" i="6" s="1"/>
  <c r="I31" i="6"/>
  <c r="T31" i="6" s="1"/>
  <c r="I41" i="6"/>
  <c r="T41" i="6" s="1"/>
  <c r="I21" i="6"/>
  <c r="T21" i="6" s="1"/>
  <c r="I32" i="6"/>
  <c r="T32" i="6" s="1"/>
  <c r="I43" i="6"/>
  <c r="T43" i="6" s="1"/>
  <c r="I50" i="6"/>
  <c r="T50" i="6" s="1"/>
  <c r="I44" i="6"/>
  <c r="T44" i="6" s="1"/>
  <c r="I23" i="6"/>
  <c r="T23" i="6" s="1"/>
  <c r="I12" i="6"/>
  <c r="I52" i="6"/>
  <c r="T52" i="6" s="1"/>
  <c r="I20" i="6"/>
  <c r="T20" i="6" s="1"/>
  <c r="I35" i="6"/>
  <c r="T35" i="6" s="1"/>
  <c r="I38" i="6"/>
  <c r="I39" i="6"/>
  <c r="T39" i="6" s="1"/>
  <c r="I53" i="6"/>
  <c r="T53" i="6" s="1"/>
  <c r="I29" i="6"/>
  <c r="T29" i="6" s="1"/>
  <c r="I40" i="6"/>
  <c r="T40" i="6" s="1"/>
  <c r="I51" i="6"/>
  <c r="T51" i="6" s="1"/>
  <c r="I19" i="6"/>
  <c r="T19" i="6" s="1"/>
  <c r="I11" i="6"/>
  <c r="I30" i="6"/>
  <c r="T30" i="6" s="1"/>
  <c r="I26" i="6"/>
  <c r="T26" i="6" s="1"/>
  <c r="I15" i="6"/>
  <c r="I36" i="6"/>
  <c r="J3" i="12"/>
  <c r="C30" i="11"/>
  <c r="C22" i="11"/>
  <c r="C9" i="11"/>
  <c r="C16" i="11"/>
  <c r="L16" i="11" s="1"/>
  <c r="R16" i="11" s="1"/>
  <c r="C34" i="11"/>
  <c r="C14" i="11"/>
  <c r="C50" i="10"/>
  <c r="M50" i="10" s="1"/>
  <c r="C42" i="10"/>
  <c r="M42" i="10" s="1"/>
  <c r="C48" i="11"/>
  <c r="M48" i="11" s="1"/>
  <c r="C46" i="11"/>
  <c r="C18" i="10"/>
  <c r="M18" i="10" s="1"/>
  <c r="C26" i="10"/>
  <c r="C32" i="11"/>
  <c r="C12" i="10"/>
  <c r="M12" i="10" s="1"/>
  <c r="C10" i="10"/>
  <c r="M10" i="10" s="1"/>
  <c r="C28" i="11"/>
  <c r="C20" i="11"/>
  <c r="L20" i="11" s="1"/>
  <c r="R20" i="11" s="1"/>
  <c r="C36" i="11"/>
  <c r="C52" i="11"/>
  <c r="M52" i="11" s="1"/>
  <c r="C39" i="10"/>
  <c r="M39" i="10" s="1"/>
  <c r="C7" i="11"/>
  <c r="M7" i="11" s="1"/>
  <c r="C17" i="10"/>
  <c r="M17" i="10" s="1"/>
  <c r="C27" i="10"/>
  <c r="L27" i="10" s="1"/>
  <c r="R27" i="10" s="1"/>
  <c r="C31" i="10"/>
  <c r="L31" i="10" s="1"/>
  <c r="R31" i="10" s="1"/>
  <c r="C19" i="10"/>
  <c r="C53" i="10"/>
  <c r="C35" i="10"/>
  <c r="C37" i="10"/>
  <c r="M37" i="10" s="1"/>
  <c r="C51" i="10"/>
  <c r="L51" i="10" s="1"/>
  <c r="R51" i="10" s="1"/>
  <c r="C29" i="10"/>
  <c r="M29" i="10" s="1"/>
  <c r="C49" i="10"/>
  <c r="M49" i="10" s="1"/>
  <c r="C21" i="10"/>
  <c r="C45" i="10"/>
  <c r="C23" i="10"/>
  <c r="C15" i="10"/>
  <c r="M15" i="10" s="1"/>
  <c r="C43" i="10"/>
  <c r="L43" i="10" s="1"/>
  <c r="R43" i="10" s="1"/>
  <c r="C41" i="10"/>
  <c r="M41" i="10" s="1"/>
  <c r="C33" i="10"/>
  <c r="L33" i="10" s="1"/>
  <c r="R33" i="10" s="1"/>
  <c r="C25" i="10"/>
  <c r="M25" i="10" s="1"/>
  <c r="C13" i="10"/>
  <c r="C47" i="10"/>
  <c r="L47" i="10" s="1"/>
  <c r="R47" i="10" s="1"/>
  <c r="C11" i="10"/>
  <c r="L11" i="10" s="1"/>
  <c r="C8" i="13"/>
  <c r="C5" i="10"/>
  <c r="C4" i="11"/>
  <c r="M4" i="11" s="1"/>
  <c r="C3" i="11"/>
  <c r="L3" i="11" s="1"/>
  <c r="C6" i="11"/>
  <c r="C38" i="14"/>
  <c r="C40" i="14"/>
  <c r="C24" i="14"/>
  <c r="P50" i="9" l="1"/>
  <c r="T13" i="6"/>
  <c r="T6" i="6"/>
  <c r="T10" i="6"/>
  <c r="R10" i="6"/>
  <c r="T14" i="6"/>
  <c r="I14" i="7" s="1"/>
  <c r="R14" i="6"/>
  <c r="T37" i="6"/>
  <c r="R37" i="6"/>
  <c r="T3" i="6"/>
  <c r="R3" i="6"/>
  <c r="D5" i="13"/>
  <c r="G5" i="13" s="1"/>
  <c r="D4" i="14"/>
  <c r="G4" i="14" s="1"/>
  <c r="D10" i="12"/>
  <c r="G10" i="12" s="1"/>
  <c r="D15" i="12"/>
  <c r="G15" i="12" s="1"/>
  <c r="D18" i="12"/>
  <c r="G18" i="12" s="1"/>
  <c r="D23" i="12"/>
  <c r="G23" i="12" s="1"/>
  <c r="D24" i="12"/>
  <c r="G24" i="12" s="1"/>
  <c r="D28" i="12"/>
  <c r="G28" i="12" s="1"/>
  <c r="D31" i="12"/>
  <c r="G31" i="12" s="1"/>
  <c r="D34" i="12"/>
  <c r="G34" i="12" s="1"/>
  <c r="D36" i="12"/>
  <c r="G36" i="12" s="1"/>
  <c r="D39" i="12"/>
  <c r="G39" i="12" s="1"/>
  <c r="D40" i="12"/>
  <c r="G40" i="12" s="1"/>
  <c r="D44" i="12"/>
  <c r="G44" i="12" s="1"/>
  <c r="D48" i="12"/>
  <c r="G48" i="12" s="1"/>
  <c r="D50" i="12"/>
  <c r="G50" i="12" s="1"/>
  <c r="D7" i="13"/>
  <c r="G7" i="13" s="1"/>
  <c r="D16" i="13"/>
  <c r="G16" i="13" s="1"/>
  <c r="D20" i="13"/>
  <c r="G20" i="13" s="1"/>
  <c r="D26" i="13"/>
  <c r="G26" i="13" s="1"/>
  <c r="D30" i="13"/>
  <c r="G30" i="13" s="1"/>
  <c r="D46" i="13"/>
  <c r="G46" i="13" s="1"/>
  <c r="D51" i="12"/>
  <c r="G51" i="12" s="1"/>
  <c r="D14" i="13"/>
  <c r="G14" i="13" s="1"/>
  <c r="D17" i="13"/>
  <c r="G17" i="13" s="1"/>
  <c r="D21" i="13"/>
  <c r="G21" i="13" s="1"/>
  <c r="D42" i="13"/>
  <c r="G42" i="13" s="1"/>
  <c r="D49" i="13"/>
  <c r="G49" i="13" s="1"/>
  <c r="D52" i="13"/>
  <c r="G52" i="13" s="1"/>
  <c r="D53" i="13"/>
  <c r="G53" i="13" s="1"/>
  <c r="D3" i="13"/>
  <c r="G3" i="13" s="1"/>
  <c r="D11" i="12"/>
  <c r="G11" i="12" s="1"/>
  <c r="D13" i="12"/>
  <c r="G13" i="12" s="1"/>
  <c r="D19" i="12"/>
  <c r="G19" i="12" s="1"/>
  <c r="D22" i="12"/>
  <c r="G22" i="12" s="1"/>
  <c r="D25" i="12"/>
  <c r="G25" i="12" s="1"/>
  <c r="D29" i="12"/>
  <c r="G29" i="12" s="1"/>
  <c r="D35" i="12"/>
  <c r="G35" i="12" s="1"/>
  <c r="D38" i="12"/>
  <c r="G38" i="12" s="1"/>
  <c r="D41" i="12"/>
  <c r="G41" i="12" s="1"/>
  <c r="D45" i="12"/>
  <c r="G45" i="12" s="1"/>
  <c r="D8" i="13"/>
  <c r="G8" i="13" s="1"/>
  <c r="D9" i="13"/>
  <c r="G9" i="13" s="1"/>
  <c r="D12" i="13"/>
  <c r="G12" i="13" s="1"/>
  <c r="D27" i="13"/>
  <c r="G27" i="13" s="1"/>
  <c r="D32" i="13"/>
  <c r="G32" i="13" s="1"/>
  <c r="D47" i="12"/>
  <c r="G47" i="12" s="1"/>
  <c r="D33" i="12"/>
  <c r="G33" i="12" s="1"/>
  <c r="D37" i="12"/>
  <c r="G37" i="12" s="1"/>
  <c r="D43" i="12"/>
  <c r="G43" i="12" s="1"/>
  <c r="D6" i="13"/>
  <c r="G6" i="13" s="1"/>
  <c r="U53" i="6"/>
  <c r="P18" i="9"/>
  <c r="P43" i="9"/>
  <c r="P39" i="9"/>
  <c r="N3" i="11"/>
  <c r="N47" i="10"/>
  <c r="N51" i="10"/>
  <c r="N27" i="10"/>
  <c r="N20" i="11"/>
  <c r="N11" i="10"/>
  <c r="N33" i="10"/>
  <c r="N43" i="10"/>
  <c r="N31" i="10"/>
  <c r="N16" i="11"/>
  <c r="M19" i="10"/>
  <c r="L19" i="10"/>
  <c r="R19" i="10" s="1"/>
  <c r="M47" i="10"/>
  <c r="N32" i="10"/>
  <c r="P32" i="10" s="1"/>
  <c r="M20" i="11"/>
  <c r="J20" i="13"/>
  <c r="L7" i="11"/>
  <c r="M16" i="11"/>
  <c r="J16" i="13"/>
  <c r="L4" i="11"/>
  <c r="N4" i="11" s="1"/>
  <c r="J4" i="13"/>
  <c r="N36" i="10"/>
  <c r="L36" i="11"/>
  <c r="M36" i="11"/>
  <c r="M51" i="10"/>
  <c r="M27" i="10"/>
  <c r="J27" i="12"/>
  <c r="L48" i="11"/>
  <c r="R48" i="11" s="1"/>
  <c r="N40" i="10"/>
  <c r="P40" i="10" s="1"/>
  <c r="J40" i="12"/>
  <c r="L40" i="11"/>
  <c r="R40" i="11" s="1"/>
  <c r="M40" i="11"/>
  <c r="L42" i="10"/>
  <c r="R42" i="10" s="1"/>
  <c r="J42" i="12"/>
  <c r="M11" i="10"/>
  <c r="L37" i="10"/>
  <c r="N9" i="10"/>
  <c r="L12" i="10"/>
  <c r="L10" i="10"/>
  <c r="J35" i="13"/>
  <c r="N13" i="9"/>
  <c r="N35" i="9"/>
  <c r="P35" i="9" s="1"/>
  <c r="J22" i="12"/>
  <c r="L22" i="11"/>
  <c r="R22" i="11" s="1"/>
  <c r="M22" i="11"/>
  <c r="J45" i="14"/>
  <c r="M43" i="10"/>
  <c r="J43" i="12"/>
  <c r="J26" i="13"/>
  <c r="L25" i="10"/>
  <c r="R25" i="10" s="1"/>
  <c r="J25" i="12"/>
  <c r="J19" i="13"/>
  <c r="N16" i="10"/>
  <c r="P16" i="10" s="1"/>
  <c r="M31" i="10"/>
  <c r="L15" i="10"/>
  <c r="L39" i="10"/>
  <c r="R39" i="10" s="1"/>
  <c r="J39" i="12"/>
  <c r="J8" i="12"/>
  <c r="L8" i="11"/>
  <c r="M8" i="11"/>
  <c r="N51" i="9"/>
  <c r="P51" i="9" s="1"/>
  <c r="L49" i="10"/>
  <c r="R49" i="10" s="1"/>
  <c r="N27" i="9"/>
  <c r="P27" i="9" s="1"/>
  <c r="N48" i="10"/>
  <c r="P48" i="10" s="1"/>
  <c r="L18" i="10"/>
  <c r="R18" i="10" s="1"/>
  <c r="L17" i="10"/>
  <c r="R17" i="10" s="1"/>
  <c r="N38" i="12"/>
  <c r="N42" i="9"/>
  <c r="P42" i="9" s="1"/>
  <c r="L50" i="10"/>
  <c r="R50" i="10" s="1"/>
  <c r="L41" i="10"/>
  <c r="R41" i="10" s="1"/>
  <c r="J41" i="12"/>
  <c r="N37" i="9"/>
  <c r="L52" i="11"/>
  <c r="R52" i="11" s="1"/>
  <c r="N52" i="10"/>
  <c r="P52" i="10" s="1"/>
  <c r="L29" i="10"/>
  <c r="R29" i="10" s="1"/>
  <c r="J29" i="12"/>
  <c r="N10" i="9"/>
  <c r="N34" i="10"/>
  <c r="P34" i="10" s="1"/>
  <c r="M33" i="10"/>
  <c r="P33" i="10" s="1"/>
  <c r="J33" i="12"/>
  <c r="M3" i="11"/>
  <c r="N26" i="9"/>
  <c r="P26" i="9" s="1"/>
  <c r="N21" i="9"/>
  <c r="P21" i="9" s="1"/>
  <c r="N5" i="9"/>
  <c r="P29" i="9"/>
  <c r="P25" i="9"/>
  <c r="P41" i="9"/>
  <c r="M45" i="10"/>
  <c r="L45" i="10"/>
  <c r="R45" i="10" s="1"/>
  <c r="L35" i="10"/>
  <c r="R35" i="10" s="1"/>
  <c r="M35" i="10"/>
  <c r="M5" i="10"/>
  <c r="L5" i="10"/>
  <c r="N5" i="10" s="1"/>
  <c r="M13" i="10"/>
  <c r="L13" i="10"/>
  <c r="M23" i="10"/>
  <c r="L23" i="10"/>
  <c r="R23" i="10" s="1"/>
  <c r="M21" i="10"/>
  <c r="L21" i="10"/>
  <c r="R21" i="10" s="1"/>
  <c r="L53" i="10"/>
  <c r="R53" i="10" s="1"/>
  <c r="M53" i="10"/>
  <c r="M26" i="10"/>
  <c r="L26" i="10"/>
  <c r="R26" i="10" s="1"/>
  <c r="J47" i="12"/>
  <c r="J32" i="12"/>
  <c r="L32" i="11"/>
  <c r="R32" i="11" s="1"/>
  <c r="M32" i="11"/>
  <c r="J7" i="13"/>
  <c r="J53" i="13"/>
  <c r="N24" i="10"/>
  <c r="P24" i="10" s="1"/>
  <c r="J24" i="12"/>
  <c r="L24" i="11"/>
  <c r="R24" i="11" s="1"/>
  <c r="M24" i="11"/>
  <c r="J51" i="12"/>
  <c r="J48" i="13"/>
  <c r="N46" i="10"/>
  <c r="P46" i="10" s="1"/>
  <c r="J46" i="12"/>
  <c r="M46" i="11"/>
  <c r="L46" i="11"/>
  <c r="R46" i="11" s="1"/>
  <c r="L9" i="11"/>
  <c r="M9" i="11"/>
  <c r="N14" i="10"/>
  <c r="L14" i="11"/>
  <c r="M14" i="11"/>
  <c r="L4" i="10"/>
  <c r="N4" i="10" s="1"/>
  <c r="M4" i="10"/>
  <c r="N19" i="9"/>
  <c r="P19" i="9" s="1"/>
  <c r="N23" i="9"/>
  <c r="P23" i="9" s="1"/>
  <c r="N53" i="9"/>
  <c r="P53" i="9" s="1"/>
  <c r="N22" i="10"/>
  <c r="P22" i="10" s="1"/>
  <c r="N30" i="10"/>
  <c r="P30" i="10" s="1"/>
  <c r="J30" i="12"/>
  <c r="M30" i="11"/>
  <c r="L30" i="11"/>
  <c r="R30" i="11" s="1"/>
  <c r="N47" i="9"/>
  <c r="P47" i="9" s="1"/>
  <c r="J23" i="13"/>
  <c r="J5" i="13"/>
  <c r="J31" i="12"/>
  <c r="N8" i="10"/>
  <c r="J21" i="13"/>
  <c r="J49" i="12"/>
  <c r="N44" i="10"/>
  <c r="P44" i="10" s="1"/>
  <c r="J44" i="12"/>
  <c r="L44" i="11"/>
  <c r="R44" i="11" s="1"/>
  <c r="M44" i="11"/>
  <c r="N28" i="10"/>
  <c r="P28" i="10" s="1"/>
  <c r="J28" i="12"/>
  <c r="L28" i="11"/>
  <c r="R28" i="11" s="1"/>
  <c r="M28" i="11"/>
  <c r="J18" i="12"/>
  <c r="J17" i="12"/>
  <c r="M38" i="13"/>
  <c r="L38" i="13"/>
  <c r="J50" i="12"/>
  <c r="N11" i="9"/>
  <c r="J52" i="13"/>
  <c r="N12" i="9"/>
  <c r="J34" i="12"/>
  <c r="L34" i="11"/>
  <c r="R34" i="11" s="1"/>
  <c r="M34" i="11"/>
  <c r="N45" i="9"/>
  <c r="P45" i="9" s="1"/>
  <c r="P17" i="9"/>
  <c r="P49" i="9"/>
  <c r="P33" i="9"/>
  <c r="S11" i="6"/>
  <c r="U11" i="6"/>
  <c r="O11" i="6" s="1"/>
  <c r="P11" i="6" s="1"/>
  <c r="S29" i="6"/>
  <c r="I29" i="7"/>
  <c r="T29" i="7" s="1"/>
  <c r="U29" i="6"/>
  <c r="O29" i="6" s="1"/>
  <c r="S35" i="6"/>
  <c r="O35" i="6"/>
  <c r="U35" i="6"/>
  <c r="O43" i="6"/>
  <c r="S43" i="6"/>
  <c r="U43" i="6"/>
  <c r="S31" i="6"/>
  <c r="U31" i="6"/>
  <c r="O31" i="6" s="1"/>
  <c r="O48" i="6"/>
  <c r="S48" i="6"/>
  <c r="U48" i="6"/>
  <c r="S15" i="6"/>
  <c r="U15" i="6"/>
  <c r="O15" i="6" s="1"/>
  <c r="P15" i="6" s="1"/>
  <c r="R15" i="6" s="1"/>
  <c r="S19" i="6"/>
  <c r="U19" i="6"/>
  <c r="O19" i="6" s="1"/>
  <c r="S20" i="6"/>
  <c r="U20" i="6"/>
  <c r="O20" i="6" s="1"/>
  <c r="S23" i="6"/>
  <c r="U23" i="6"/>
  <c r="O23" i="6" s="1"/>
  <c r="S32" i="6"/>
  <c r="U32" i="6"/>
  <c r="O32" i="6" s="1"/>
  <c r="O16" i="6"/>
  <c r="S16" i="6"/>
  <c r="U16" i="6"/>
  <c r="S24" i="6"/>
  <c r="U24" i="6"/>
  <c r="O24" i="6" s="1"/>
  <c r="S26" i="6"/>
  <c r="U26" i="6"/>
  <c r="O26" i="6" s="1"/>
  <c r="O51" i="6"/>
  <c r="S51" i="6"/>
  <c r="U51" i="6"/>
  <c r="S39" i="6"/>
  <c r="O39" i="6"/>
  <c r="U39" i="6"/>
  <c r="S52" i="6"/>
  <c r="O52" i="6"/>
  <c r="U52" i="6"/>
  <c r="O44" i="6"/>
  <c r="S44" i="6"/>
  <c r="U44" i="6"/>
  <c r="O21" i="6"/>
  <c r="S21" i="6"/>
  <c r="U21" i="6"/>
  <c r="S27" i="6"/>
  <c r="U27" i="6"/>
  <c r="O27" i="6" s="1"/>
  <c r="S8" i="6"/>
  <c r="U8" i="6"/>
  <c r="O8" i="6" s="1"/>
  <c r="P8" i="6" s="1"/>
  <c r="S30" i="6"/>
  <c r="U30" i="6"/>
  <c r="O30" i="6" s="1"/>
  <c r="S40" i="6"/>
  <c r="O40" i="6"/>
  <c r="U40" i="6"/>
  <c r="S38" i="6"/>
  <c r="U38" i="6"/>
  <c r="O38" i="6" s="1"/>
  <c r="P38" i="6" s="1"/>
  <c r="R38" i="6" s="1"/>
  <c r="O50" i="6"/>
  <c r="S50" i="6"/>
  <c r="U50" i="6"/>
  <c r="S41" i="6"/>
  <c r="O41" i="6"/>
  <c r="U41" i="6"/>
  <c r="S28" i="6"/>
  <c r="U28" i="6"/>
  <c r="O28" i="6" s="1"/>
  <c r="S9" i="6"/>
  <c r="U9" i="6"/>
  <c r="O9" i="6" s="1"/>
  <c r="P9" i="6" s="1"/>
  <c r="O3" i="6"/>
  <c r="P3" i="6" s="1"/>
  <c r="S3" i="6"/>
  <c r="U3" i="6"/>
  <c r="S36" i="6"/>
  <c r="U36" i="6"/>
  <c r="O36" i="6" s="1"/>
  <c r="P36" i="6" s="1"/>
  <c r="S12" i="6"/>
  <c r="U12" i="6"/>
  <c r="O12" i="6" s="1"/>
  <c r="P12" i="6" s="1"/>
  <c r="O47" i="6"/>
  <c r="S47" i="6"/>
  <c r="U47" i="6"/>
  <c r="S4" i="6"/>
  <c r="U4" i="6"/>
  <c r="O4" i="6" s="1"/>
  <c r="P4" i="6" s="1"/>
  <c r="T4" i="6" s="1"/>
  <c r="N6" i="9"/>
  <c r="L6" i="11"/>
  <c r="M6" i="11"/>
  <c r="N6" i="10"/>
  <c r="O53" i="6"/>
  <c r="S53" i="6"/>
  <c r="C44" i="12"/>
  <c r="I37" i="7"/>
  <c r="I25" i="7"/>
  <c r="T25" i="7" s="1"/>
  <c r="I34" i="7"/>
  <c r="T34" i="7" s="1"/>
  <c r="I42" i="7"/>
  <c r="T42" i="7" s="1"/>
  <c r="I18" i="7"/>
  <c r="T18" i="7" s="1"/>
  <c r="J3" i="13"/>
  <c r="C22" i="12"/>
  <c r="C9" i="12"/>
  <c r="C30" i="12"/>
  <c r="C32" i="12"/>
  <c r="C48" i="12"/>
  <c r="L48" i="12" s="1"/>
  <c r="R48" i="12" s="1"/>
  <c r="C42" i="11"/>
  <c r="L42" i="11" s="1"/>
  <c r="R42" i="11" s="1"/>
  <c r="C12" i="11"/>
  <c r="M12" i="11" s="1"/>
  <c r="C18" i="11"/>
  <c r="M18" i="11" s="1"/>
  <c r="C46" i="12"/>
  <c r="C50" i="11"/>
  <c r="L50" i="11" s="1"/>
  <c r="R50" i="11" s="1"/>
  <c r="C16" i="12"/>
  <c r="L16" i="12" s="1"/>
  <c r="R16" i="12" s="1"/>
  <c r="C10" i="11"/>
  <c r="M10" i="11" s="1"/>
  <c r="C26" i="11"/>
  <c r="C14" i="12"/>
  <c r="C34" i="12"/>
  <c r="C20" i="12"/>
  <c r="M20" i="12" s="1"/>
  <c r="C36" i="12"/>
  <c r="C52" i="12"/>
  <c r="L52" i="12" s="1"/>
  <c r="R52" i="12" s="1"/>
  <c r="C28" i="12"/>
  <c r="C11" i="11"/>
  <c r="L11" i="11" s="1"/>
  <c r="C13" i="11"/>
  <c r="C33" i="11"/>
  <c r="L33" i="11" s="1"/>
  <c r="R33" i="11" s="1"/>
  <c r="C43" i="11"/>
  <c r="M43" i="11" s="1"/>
  <c r="C15" i="11"/>
  <c r="M15" i="11" s="1"/>
  <c r="C23" i="11"/>
  <c r="C51" i="11"/>
  <c r="M51" i="11" s="1"/>
  <c r="C7" i="12"/>
  <c r="L7" i="12" s="1"/>
  <c r="C39" i="11"/>
  <c r="M39" i="11" s="1"/>
  <c r="C27" i="11"/>
  <c r="M27" i="11" s="1"/>
  <c r="C17" i="11"/>
  <c r="L17" i="11" s="1"/>
  <c r="R17" i="11" s="1"/>
  <c r="C47" i="11"/>
  <c r="M47" i="11" s="1"/>
  <c r="C25" i="11"/>
  <c r="L25" i="11" s="1"/>
  <c r="R25" i="11" s="1"/>
  <c r="C41" i="11"/>
  <c r="M41" i="11" s="1"/>
  <c r="C19" i="11"/>
  <c r="C31" i="11"/>
  <c r="M31" i="11" s="1"/>
  <c r="C45" i="11"/>
  <c r="C21" i="11"/>
  <c r="C49" i="11"/>
  <c r="M49" i="11" s="1"/>
  <c r="C29" i="11"/>
  <c r="M29" i="11" s="1"/>
  <c r="C37" i="11"/>
  <c r="L37" i="11" s="1"/>
  <c r="C35" i="11"/>
  <c r="C53" i="11"/>
  <c r="C8" i="14"/>
  <c r="C5" i="11"/>
  <c r="C6" i="12"/>
  <c r="C4" i="12"/>
  <c r="L4" i="12" s="1"/>
  <c r="N4" i="12" s="1"/>
  <c r="C3" i="12"/>
  <c r="L3" i="12" s="1"/>
  <c r="C24" i="15"/>
  <c r="C40" i="15"/>
  <c r="C38" i="15"/>
  <c r="T12" i="6" l="1"/>
  <c r="R12" i="6"/>
  <c r="R9" i="6"/>
  <c r="T9" i="6"/>
  <c r="R36" i="6"/>
  <c r="T36" i="6"/>
  <c r="R11" i="6"/>
  <c r="T11" i="6"/>
  <c r="T38" i="6"/>
  <c r="T15" i="6"/>
  <c r="T8" i="6"/>
  <c r="R8" i="6"/>
  <c r="R4" i="6"/>
  <c r="D6" i="14"/>
  <c r="G6" i="14" s="1"/>
  <c r="P51" i="10"/>
  <c r="D43" i="13"/>
  <c r="G43" i="13" s="1"/>
  <c r="D37" i="13"/>
  <c r="G37" i="13" s="1"/>
  <c r="D33" i="13"/>
  <c r="G33" i="13" s="1"/>
  <c r="D47" i="13"/>
  <c r="G47" i="13" s="1"/>
  <c r="D32" i="14"/>
  <c r="G32" i="14" s="1"/>
  <c r="D27" i="14"/>
  <c r="G27" i="14" s="1"/>
  <c r="D12" i="14"/>
  <c r="G12" i="14" s="1"/>
  <c r="D9" i="14"/>
  <c r="G9" i="14" s="1"/>
  <c r="D8" i="14"/>
  <c r="G8" i="14" s="1"/>
  <c r="D45" i="13"/>
  <c r="G45" i="13" s="1"/>
  <c r="D41" i="13"/>
  <c r="G41" i="13" s="1"/>
  <c r="D38" i="13"/>
  <c r="G38" i="13" s="1"/>
  <c r="D35" i="13"/>
  <c r="G35" i="13" s="1"/>
  <c r="D29" i="13"/>
  <c r="G29" i="13" s="1"/>
  <c r="D25" i="13"/>
  <c r="G25" i="13" s="1"/>
  <c r="D22" i="13"/>
  <c r="G22" i="13" s="1"/>
  <c r="D19" i="13"/>
  <c r="G19" i="13" s="1"/>
  <c r="D13" i="13"/>
  <c r="G13" i="13" s="1"/>
  <c r="D11" i="13"/>
  <c r="G11" i="13" s="1"/>
  <c r="D3" i="14"/>
  <c r="G3" i="14" s="1"/>
  <c r="D53" i="14"/>
  <c r="G53" i="14" s="1"/>
  <c r="D52" i="14"/>
  <c r="G52" i="14" s="1"/>
  <c r="D49" i="14"/>
  <c r="G49" i="14" s="1"/>
  <c r="D42" i="14"/>
  <c r="G42" i="14" s="1"/>
  <c r="D21" i="14"/>
  <c r="G21" i="14" s="1"/>
  <c r="D17" i="14"/>
  <c r="G17" i="14" s="1"/>
  <c r="D14" i="14"/>
  <c r="G14" i="14" s="1"/>
  <c r="D51" i="13"/>
  <c r="G51" i="13" s="1"/>
  <c r="D46" i="14"/>
  <c r="G46" i="14" s="1"/>
  <c r="D30" i="14"/>
  <c r="G30" i="14" s="1"/>
  <c r="D26" i="14"/>
  <c r="G26" i="14" s="1"/>
  <c r="D20" i="14"/>
  <c r="G20" i="14" s="1"/>
  <c r="D16" i="14"/>
  <c r="G16" i="14" s="1"/>
  <c r="D7" i="14"/>
  <c r="G7" i="14" s="1"/>
  <c r="D50" i="13"/>
  <c r="G50" i="13" s="1"/>
  <c r="D48" i="13"/>
  <c r="G48" i="13" s="1"/>
  <c r="D44" i="13"/>
  <c r="G44" i="13" s="1"/>
  <c r="D40" i="13"/>
  <c r="G40" i="13" s="1"/>
  <c r="D39" i="13"/>
  <c r="G39" i="13" s="1"/>
  <c r="D36" i="13"/>
  <c r="G36" i="13" s="1"/>
  <c r="D34" i="13"/>
  <c r="G34" i="13" s="1"/>
  <c r="D31" i="13"/>
  <c r="G31" i="13" s="1"/>
  <c r="D28" i="13"/>
  <c r="G28" i="13" s="1"/>
  <c r="D24" i="13"/>
  <c r="G24" i="13" s="1"/>
  <c r="D23" i="13"/>
  <c r="G23" i="13" s="1"/>
  <c r="D18" i="13"/>
  <c r="G18" i="13" s="1"/>
  <c r="D15" i="13"/>
  <c r="G15" i="13" s="1"/>
  <c r="D10" i="13"/>
  <c r="G10" i="13" s="1"/>
  <c r="D4" i="15"/>
  <c r="G4" i="15" s="1"/>
  <c r="D5" i="14"/>
  <c r="G5" i="14" s="1"/>
  <c r="P43" i="10"/>
  <c r="N3" i="12"/>
  <c r="N7" i="12"/>
  <c r="N16" i="12"/>
  <c r="N48" i="12"/>
  <c r="N37" i="11"/>
  <c r="N25" i="11"/>
  <c r="N17" i="11"/>
  <c r="N33" i="11"/>
  <c r="N11" i="11"/>
  <c r="N52" i="12"/>
  <c r="N50" i="11"/>
  <c r="N42" i="11"/>
  <c r="M5" i="11"/>
  <c r="L5" i="11"/>
  <c r="M35" i="11"/>
  <c r="L35" i="11"/>
  <c r="R35" i="11" s="1"/>
  <c r="L23" i="11"/>
  <c r="R23" i="11" s="1"/>
  <c r="M23" i="11"/>
  <c r="M13" i="11"/>
  <c r="L13" i="11"/>
  <c r="M26" i="11"/>
  <c r="L26" i="11"/>
  <c r="R26" i="11" s="1"/>
  <c r="N34" i="11"/>
  <c r="P34" i="11" s="1"/>
  <c r="M52" i="12"/>
  <c r="J52" i="14"/>
  <c r="M50" i="11"/>
  <c r="J50" i="13"/>
  <c r="M17" i="11"/>
  <c r="P17" i="11" s="1"/>
  <c r="J17" i="13"/>
  <c r="L18" i="11"/>
  <c r="R18" i="11" s="1"/>
  <c r="J28" i="13"/>
  <c r="L28" i="12"/>
  <c r="R28" i="12" s="1"/>
  <c r="M28" i="12"/>
  <c r="N44" i="11"/>
  <c r="P44" i="11" s="1"/>
  <c r="L49" i="11"/>
  <c r="R49" i="11" s="1"/>
  <c r="J21" i="14"/>
  <c r="L31" i="11"/>
  <c r="R31" i="11" s="1"/>
  <c r="J31" i="13"/>
  <c r="J23" i="14"/>
  <c r="N30" i="11"/>
  <c r="P30" i="11" s="1"/>
  <c r="J30" i="13"/>
  <c r="L30" i="12"/>
  <c r="R30" i="12" s="1"/>
  <c r="M30" i="12"/>
  <c r="N14" i="11"/>
  <c r="L10" i="11"/>
  <c r="L9" i="12"/>
  <c r="M9" i="12"/>
  <c r="M11" i="11"/>
  <c r="N46" i="11"/>
  <c r="P46" i="11" s="1"/>
  <c r="J46" i="13"/>
  <c r="L46" i="12"/>
  <c r="R46" i="12" s="1"/>
  <c r="M46" i="12"/>
  <c r="M48" i="12"/>
  <c r="J48" i="14"/>
  <c r="L51" i="11"/>
  <c r="R51" i="11" s="1"/>
  <c r="J51" i="13"/>
  <c r="N24" i="11"/>
  <c r="P24" i="11" s="1"/>
  <c r="M7" i="12"/>
  <c r="J7" i="14"/>
  <c r="N32" i="11"/>
  <c r="P32" i="11" s="1"/>
  <c r="L47" i="11"/>
  <c r="R47" i="11" s="1"/>
  <c r="J47" i="13"/>
  <c r="N53" i="10"/>
  <c r="P53" i="10" s="1"/>
  <c r="N35" i="10"/>
  <c r="P35" i="10" s="1"/>
  <c r="M33" i="11"/>
  <c r="P33" i="11" s="1"/>
  <c r="J33" i="13"/>
  <c r="L29" i="11"/>
  <c r="R29" i="11" s="1"/>
  <c r="J29" i="13"/>
  <c r="L41" i="11"/>
  <c r="R41" i="11" s="1"/>
  <c r="J41" i="13"/>
  <c r="N50" i="10"/>
  <c r="P50" i="10" s="1"/>
  <c r="N17" i="10"/>
  <c r="P17" i="10" s="1"/>
  <c r="N8" i="11"/>
  <c r="L39" i="11"/>
  <c r="R39" i="11" s="1"/>
  <c r="J39" i="13"/>
  <c r="L15" i="11"/>
  <c r="J19" i="14"/>
  <c r="M25" i="11"/>
  <c r="N25" i="10"/>
  <c r="P25" i="10" s="1"/>
  <c r="L43" i="11"/>
  <c r="R43" i="11" s="1"/>
  <c r="J43" i="13"/>
  <c r="J45" i="15"/>
  <c r="N22" i="11"/>
  <c r="P22" i="11" s="1"/>
  <c r="N10" i="10"/>
  <c r="L12" i="11"/>
  <c r="N12" i="10"/>
  <c r="M37" i="11"/>
  <c r="M42" i="11"/>
  <c r="N42" i="10"/>
  <c r="N40" i="11"/>
  <c r="P40" i="11" s="1"/>
  <c r="L27" i="11"/>
  <c r="R27" i="11" s="1"/>
  <c r="J27" i="13"/>
  <c r="L36" i="12"/>
  <c r="M36" i="12"/>
  <c r="M4" i="12"/>
  <c r="J4" i="14"/>
  <c r="M16" i="12"/>
  <c r="J16" i="14"/>
  <c r="N7" i="11"/>
  <c r="L20" i="12"/>
  <c r="R20" i="12" s="1"/>
  <c r="M3" i="12"/>
  <c r="N19" i="10"/>
  <c r="P19" i="10" s="1"/>
  <c r="P31" i="10"/>
  <c r="P47" i="10"/>
  <c r="M21" i="11"/>
  <c r="L21" i="11"/>
  <c r="R21" i="11" s="1"/>
  <c r="M53" i="11"/>
  <c r="L53" i="11"/>
  <c r="R53" i="11" s="1"/>
  <c r="M45" i="11"/>
  <c r="L45" i="11"/>
  <c r="R45" i="11" s="1"/>
  <c r="M19" i="11"/>
  <c r="L19" i="11"/>
  <c r="R19" i="11" s="1"/>
  <c r="J34" i="13"/>
  <c r="L34" i="12"/>
  <c r="R34" i="12" s="1"/>
  <c r="M34" i="12"/>
  <c r="N38" i="13"/>
  <c r="M38" i="14"/>
  <c r="L38" i="14"/>
  <c r="J18" i="13"/>
  <c r="N28" i="11"/>
  <c r="P28" i="11" s="1"/>
  <c r="J44" i="13"/>
  <c r="L44" i="12"/>
  <c r="R44" i="12" s="1"/>
  <c r="M44" i="12"/>
  <c r="J49" i="13"/>
  <c r="J5" i="14"/>
  <c r="L14" i="12"/>
  <c r="M14" i="12"/>
  <c r="N9" i="11"/>
  <c r="J24" i="13"/>
  <c r="L24" i="12"/>
  <c r="R24" i="12" s="1"/>
  <c r="M24" i="12"/>
  <c r="J32" i="13"/>
  <c r="L32" i="12"/>
  <c r="R32" i="12" s="1"/>
  <c r="M32" i="12"/>
  <c r="N26" i="10"/>
  <c r="P26" i="10" s="1"/>
  <c r="N21" i="10"/>
  <c r="P21" i="10" s="1"/>
  <c r="N23" i="10"/>
  <c r="P23" i="10" s="1"/>
  <c r="N13" i="10"/>
  <c r="N45" i="10"/>
  <c r="P45" i="10" s="1"/>
  <c r="N29" i="10"/>
  <c r="P29" i="10" s="1"/>
  <c r="N52" i="11"/>
  <c r="P52" i="11" s="1"/>
  <c r="N41" i="10"/>
  <c r="P41" i="10" s="1"/>
  <c r="N18" i="10"/>
  <c r="P18" i="10" s="1"/>
  <c r="N49" i="10"/>
  <c r="P49" i="10" s="1"/>
  <c r="J8" i="13"/>
  <c r="L8" i="12"/>
  <c r="M8" i="12"/>
  <c r="N39" i="10"/>
  <c r="P39" i="10" s="1"/>
  <c r="N15" i="10"/>
  <c r="J25" i="13"/>
  <c r="J26" i="14"/>
  <c r="J22" i="13"/>
  <c r="L22" i="12"/>
  <c r="R22" i="12" s="1"/>
  <c r="M22" i="12"/>
  <c r="J35" i="14"/>
  <c r="N37" i="10"/>
  <c r="J42" i="13"/>
  <c r="J40" i="13"/>
  <c r="L40" i="12"/>
  <c r="R40" i="12" s="1"/>
  <c r="M40" i="12"/>
  <c r="N48" i="11"/>
  <c r="P48" i="11" s="1"/>
  <c r="N36" i="11"/>
  <c r="J20" i="14"/>
  <c r="P16" i="11"/>
  <c r="P42" i="10"/>
  <c r="P20" i="11"/>
  <c r="P27" i="10"/>
  <c r="I29" i="8"/>
  <c r="T29" i="8" s="1"/>
  <c r="S29" i="7"/>
  <c r="U29" i="7"/>
  <c r="O29" i="7" s="1"/>
  <c r="S37" i="7"/>
  <c r="U37" i="7"/>
  <c r="O37" i="7" s="1"/>
  <c r="P37" i="7" s="1"/>
  <c r="O42" i="7"/>
  <c r="S42" i="7"/>
  <c r="U42" i="7"/>
  <c r="S34" i="7"/>
  <c r="U34" i="7"/>
  <c r="O34" i="7" s="1"/>
  <c r="S18" i="7"/>
  <c r="U18" i="7"/>
  <c r="O18" i="7" s="1"/>
  <c r="S14" i="7"/>
  <c r="U14" i="7"/>
  <c r="O14" i="7" s="1"/>
  <c r="P14" i="7" s="1"/>
  <c r="S25" i="7"/>
  <c r="U25" i="7"/>
  <c r="O25" i="7" s="1"/>
  <c r="L6" i="12"/>
  <c r="M6" i="12"/>
  <c r="N6" i="11"/>
  <c r="C44" i="13"/>
  <c r="I22" i="7"/>
  <c r="T22" i="7" s="1"/>
  <c r="I39" i="7"/>
  <c r="T39" i="7" s="1"/>
  <c r="I17" i="7"/>
  <c r="T17" i="7" s="1"/>
  <c r="I48" i="7"/>
  <c r="T48" i="7" s="1"/>
  <c r="I45" i="7"/>
  <c r="T45" i="7" s="1"/>
  <c r="I13" i="7"/>
  <c r="I49" i="7"/>
  <c r="T49" i="7" s="1"/>
  <c r="I36" i="7"/>
  <c r="I10" i="7"/>
  <c r="I46" i="7"/>
  <c r="T46" i="7" s="1"/>
  <c r="I33" i="7"/>
  <c r="T33" i="7" s="1"/>
  <c r="I8" i="7"/>
  <c r="J3" i="14"/>
  <c r="C9" i="13"/>
  <c r="C22" i="13"/>
  <c r="C30" i="13"/>
  <c r="C14" i="13"/>
  <c r="C50" i="12"/>
  <c r="M50" i="12" s="1"/>
  <c r="C18" i="12"/>
  <c r="L18" i="12" s="1"/>
  <c r="R18" i="12" s="1"/>
  <c r="C12" i="12"/>
  <c r="L12" i="12" s="1"/>
  <c r="C16" i="13"/>
  <c r="M16" i="13" s="1"/>
  <c r="C42" i="12"/>
  <c r="L42" i="12" s="1"/>
  <c r="R42" i="12" s="1"/>
  <c r="C32" i="13"/>
  <c r="C34" i="13"/>
  <c r="C48" i="13"/>
  <c r="M48" i="13" s="1"/>
  <c r="C26" i="12"/>
  <c r="C10" i="12"/>
  <c r="M10" i="12" s="1"/>
  <c r="C46" i="13"/>
  <c r="C28" i="13"/>
  <c r="C52" i="13"/>
  <c r="L52" i="13" s="1"/>
  <c r="R52" i="13" s="1"/>
  <c r="C20" i="13"/>
  <c r="M20" i="13" s="1"/>
  <c r="C36" i="13"/>
  <c r="C39" i="12"/>
  <c r="L39" i="12" s="1"/>
  <c r="R39" i="12" s="1"/>
  <c r="C51" i="12"/>
  <c r="L51" i="12" s="1"/>
  <c r="R51" i="12" s="1"/>
  <c r="C23" i="12"/>
  <c r="C15" i="12"/>
  <c r="L15" i="12" s="1"/>
  <c r="C43" i="12"/>
  <c r="L43" i="12" s="1"/>
  <c r="R43" i="12" s="1"/>
  <c r="C53" i="12"/>
  <c r="C35" i="12"/>
  <c r="C37" i="12"/>
  <c r="L37" i="12" s="1"/>
  <c r="C45" i="12"/>
  <c r="C33" i="12"/>
  <c r="L33" i="12" s="1"/>
  <c r="R33" i="12" s="1"/>
  <c r="C13" i="12"/>
  <c r="C11" i="12"/>
  <c r="L11" i="12" s="1"/>
  <c r="C7" i="13"/>
  <c r="L7" i="13" s="1"/>
  <c r="C29" i="12"/>
  <c r="L29" i="12" s="1"/>
  <c r="R29" i="12" s="1"/>
  <c r="C49" i="12"/>
  <c r="L49" i="12" s="1"/>
  <c r="R49" i="12" s="1"/>
  <c r="C21" i="12"/>
  <c r="C31" i="12"/>
  <c r="L31" i="12" s="1"/>
  <c r="R31" i="12" s="1"/>
  <c r="C19" i="12"/>
  <c r="C41" i="12"/>
  <c r="L41" i="12" s="1"/>
  <c r="R41" i="12" s="1"/>
  <c r="C25" i="12"/>
  <c r="L25" i="12" s="1"/>
  <c r="R25" i="12" s="1"/>
  <c r="C47" i="12"/>
  <c r="L47" i="12" s="1"/>
  <c r="R47" i="12" s="1"/>
  <c r="C17" i="12"/>
  <c r="M17" i="12" s="1"/>
  <c r="C27" i="12"/>
  <c r="M27" i="12" s="1"/>
  <c r="C8" i="15"/>
  <c r="C5" i="12"/>
  <c r="C4" i="13"/>
  <c r="L4" i="13" s="1"/>
  <c r="N4" i="13" s="1"/>
  <c r="C6" i="13"/>
  <c r="C3" i="13"/>
  <c r="L3" i="13" s="1"/>
  <c r="C38" i="16"/>
  <c r="C40" i="16"/>
  <c r="C24" i="16"/>
  <c r="T14" i="7" l="1"/>
  <c r="R14" i="7"/>
  <c r="T37" i="7"/>
  <c r="I37" i="8" s="1"/>
  <c r="R37" i="7"/>
  <c r="D5" i="15"/>
  <c r="G5" i="15" s="1"/>
  <c r="D4" i="16"/>
  <c r="G4" i="16" s="1"/>
  <c r="D10" i="14"/>
  <c r="G10" i="14" s="1"/>
  <c r="D15" i="14"/>
  <c r="G15" i="14" s="1"/>
  <c r="D18" i="14"/>
  <c r="G18" i="14" s="1"/>
  <c r="D23" i="14"/>
  <c r="G23" i="14" s="1"/>
  <c r="D24" i="14"/>
  <c r="G24" i="14" s="1"/>
  <c r="D28" i="14"/>
  <c r="G28" i="14" s="1"/>
  <c r="D31" i="14"/>
  <c r="G31" i="14" s="1"/>
  <c r="D34" i="14"/>
  <c r="G34" i="14" s="1"/>
  <c r="D36" i="14"/>
  <c r="G36" i="14" s="1"/>
  <c r="D39" i="14"/>
  <c r="G39" i="14" s="1"/>
  <c r="D40" i="14"/>
  <c r="G40" i="14" s="1"/>
  <c r="D44" i="14"/>
  <c r="G44" i="14" s="1"/>
  <c r="D48" i="14"/>
  <c r="G48" i="14" s="1"/>
  <c r="D50" i="14"/>
  <c r="G50" i="14" s="1"/>
  <c r="D7" i="15"/>
  <c r="G7" i="15" s="1"/>
  <c r="D16" i="15"/>
  <c r="G16" i="15" s="1"/>
  <c r="D20" i="15"/>
  <c r="G20" i="15" s="1"/>
  <c r="D26" i="15"/>
  <c r="G26" i="15" s="1"/>
  <c r="D30" i="15"/>
  <c r="G30" i="15" s="1"/>
  <c r="D46" i="15"/>
  <c r="G46" i="15" s="1"/>
  <c r="D51" i="14"/>
  <c r="G51" i="14" s="1"/>
  <c r="D14" i="15"/>
  <c r="G14" i="15" s="1"/>
  <c r="D17" i="15"/>
  <c r="G17" i="15" s="1"/>
  <c r="D21" i="15"/>
  <c r="G21" i="15" s="1"/>
  <c r="D42" i="15"/>
  <c r="G42" i="15" s="1"/>
  <c r="D49" i="15"/>
  <c r="G49" i="15" s="1"/>
  <c r="D52" i="15"/>
  <c r="G52" i="15" s="1"/>
  <c r="D53" i="15"/>
  <c r="G53" i="15" s="1"/>
  <c r="D3" i="15"/>
  <c r="G3" i="15" s="1"/>
  <c r="D11" i="14"/>
  <c r="G11" i="14" s="1"/>
  <c r="D13" i="14"/>
  <c r="G13" i="14" s="1"/>
  <c r="D19" i="14"/>
  <c r="G19" i="14" s="1"/>
  <c r="D22" i="14"/>
  <c r="G22" i="14" s="1"/>
  <c r="D25" i="14"/>
  <c r="G25" i="14" s="1"/>
  <c r="D29" i="14"/>
  <c r="G29" i="14" s="1"/>
  <c r="D35" i="14"/>
  <c r="G35" i="14" s="1"/>
  <c r="D38" i="14"/>
  <c r="G38" i="14" s="1"/>
  <c r="D41" i="14"/>
  <c r="G41" i="14" s="1"/>
  <c r="D45" i="14"/>
  <c r="G45" i="14" s="1"/>
  <c r="D8" i="15"/>
  <c r="G8" i="15" s="1"/>
  <c r="D9" i="15"/>
  <c r="G9" i="15" s="1"/>
  <c r="D12" i="15"/>
  <c r="G12" i="15" s="1"/>
  <c r="D27" i="15"/>
  <c r="G27" i="15" s="1"/>
  <c r="D32" i="15"/>
  <c r="G32" i="15" s="1"/>
  <c r="D47" i="14"/>
  <c r="G47" i="14" s="1"/>
  <c r="D33" i="14"/>
  <c r="G33" i="14" s="1"/>
  <c r="D37" i="14"/>
  <c r="G37" i="14" s="1"/>
  <c r="D43" i="14"/>
  <c r="G43" i="14" s="1"/>
  <c r="D6" i="15"/>
  <c r="G6" i="15" s="1"/>
  <c r="N47" i="12"/>
  <c r="N41" i="12"/>
  <c r="N31" i="12"/>
  <c r="N49" i="12"/>
  <c r="N7" i="13"/>
  <c r="N43" i="12"/>
  <c r="N39" i="12"/>
  <c r="N18" i="12"/>
  <c r="N3" i="13"/>
  <c r="N25" i="12"/>
  <c r="N29" i="12"/>
  <c r="N11" i="12"/>
  <c r="N33" i="12"/>
  <c r="N37" i="12"/>
  <c r="N15" i="12"/>
  <c r="N51" i="12"/>
  <c r="N52" i="13"/>
  <c r="N42" i="12"/>
  <c r="N12" i="12"/>
  <c r="L13" i="12"/>
  <c r="M13" i="12"/>
  <c r="L45" i="12"/>
  <c r="R45" i="12" s="1"/>
  <c r="M45" i="12"/>
  <c r="M35" i="12"/>
  <c r="L35" i="12"/>
  <c r="R35" i="12" s="1"/>
  <c r="L23" i="12"/>
  <c r="R23" i="12" s="1"/>
  <c r="M23" i="12"/>
  <c r="L20" i="13"/>
  <c r="R20" i="13" s="1"/>
  <c r="J20" i="15"/>
  <c r="N40" i="12"/>
  <c r="P40" i="12" s="1"/>
  <c r="M42" i="12"/>
  <c r="J42" i="14"/>
  <c r="M12" i="12"/>
  <c r="J22" i="14"/>
  <c r="L22" i="13"/>
  <c r="R22" i="13" s="1"/>
  <c r="M22" i="13"/>
  <c r="M25" i="12"/>
  <c r="J25" i="14"/>
  <c r="N8" i="12"/>
  <c r="N32" i="12"/>
  <c r="P32" i="12" s="1"/>
  <c r="J24" i="14"/>
  <c r="M24" i="13"/>
  <c r="L24" i="13"/>
  <c r="R24" i="13" s="1"/>
  <c r="M11" i="12"/>
  <c r="L10" i="12"/>
  <c r="L14" i="13"/>
  <c r="M14" i="13"/>
  <c r="M49" i="12"/>
  <c r="J49" i="14"/>
  <c r="N44" i="12"/>
  <c r="P44" i="12" s="1"/>
  <c r="M18" i="12"/>
  <c r="J18" i="14"/>
  <c r="N34" i="12"/>
  <c r="P34" i="12" s="1"/>
  <c r="N19" i="11"/>
  <c r="P19" i="11" s="1"/>
  <c r="N45" i="11"/>
  <c r="P45" i="11" s="1"/>
  <c r="N53" i="11"/>
  <c r="P53" i="11" s="1"/>
  <c r="N21" i="11"/>
  <c r="P21" i="11" s="1"/>
  <c r="L16" i="13"/>
  <c r="R16" i="13" s="1"/>
  <c r="J16" i="15"/>
  <c r="M4" i="13"/>
  <c r="J4" i="15"/>
  <c r="L36" i="13"/>
  <c r="M36" i="13"/>
  <c r="L27" i="12"/>
  <c r="R27" i="12" s="1"/>
  <c r="N27" i="11"/>
  <c r="P27" i="11" s="1"/>
  <c r="M37" i="12"/>
  <c r="M43" i="12"/>
  <c r="J43" i="14"/>
  <c r="J19" i="15"/>
  <c r="M15" i="12"/>
  <c r="M39" i="12"/>
  <c r="P39" i="12" s="1"/>
  <c r="J39" i="14"/>
  <c r="M41" i="12"/>
  <c r="J41" i="14"/>
  <c r="M29" i="12"/>
  <c r="J29" i="14"/>
  <c r="M33" i="12"/>
  <c r="J33" i="14"/>
  <c r="M47" i="12"/>
  <c r="P47" i="12" s="1"/>
  <c r="J47" i="14"/>
  <c r="M7" i="13"/>
  <c r="M51" i="12"/>
  <c r="J51" i="14"/>
  <c r="L48" i="13"/>
  <c r="R48" i="13" s="1"/>
  <c r="N46" i="12"/>
  <c r="P46" i="12" s="1"/>
  <c r="N9" i="12"/>
  <c r="N10" i="11"/>
  <c r="J30" i="14"/>
  <c r="L30" i="13"/>
  <c r="R30" i="13" s="1"/>
  <c r="M30" i="13"/>
  <c r="M31" i="12"/>
  <c r="P31" i="12" s="1"/>
  <c r="J31" i="14"/>
  <c r="J21" i="15"/>
  <c r="N28" i="12"/>
  <c r="P28" i="12" s="1"/>
  <c r="N18" i="11"/>
  <c r="P18" i="11" s="1"/>
  <c r="L17" i="12"/>
  <c r="R17" i="12" s="1"/>
  <c r="L50" i="12"/>
  <c r="R50" i="12" s="1"/>
  <c r="M52" i="13"/>
  <c r="P52" i="13" s="1"/>
  <c r="M3" i="13"/>
  <c r="N23" i="11"/>
  <c r="P23" i="11" s="1"/>
  <c r="P50" i="11"/>
  <c r="P52" i="12"/>
  <c r="P25" i="11"/>
  <c r="M5" i="12"/>
  <c r="L5" i="12"/>
  <c r="L19" i="12"/>
  <c r="R19" i="12" s="1"/>
  <c r="M19" i="12"/>
  <c r="L21" i="12"/>
  <c r="R21" i="12" s="1"/>
  <c r="M21" i="12"/>
  <c r="L53" i="12"/>
  <c r="R53" i="12" s="1"/>
  <c r="M53" i="12"/>
  <c r="M26" i="12"/>
  <c r="L26" i="12"/>
  <c r="R26" i="12" s="1"/>
  <c r="J40" i="14"/>
  <c r="L40" i="13"/>
  <c r="R40" i="13" s="1"/>
  <c r="M40" i="13"/>
  <c r="J35" i="15"/>
  <c r="N22" i="12"/>
  <c r="P22" i="12" s="1"/>
  <c r="J26" i="15"/>
  <c r="J8" i="14"/>
  <c r="M8" i="13"/>
  <c r="L8" i="13"/>
  <c r="J32" i="14"/>
  <c r="M32" i="13"/>
  <c r="L32" i="13"/>
  <c r="R32" i="13" s="1"/>
  <c r="N24" i="12"/>
  <c r="P24" i="12" s="1"/>
  <c r="N14" i="12"/>
  <c r="J5" i="15"/>
  <c r="J44" i="14"/>
  <c r="L44" i="13"/>
  <c r="R44" i="13" s="1"/>
  <c r="M44" i="13"/>
  <c r="N38" i="14"/>
  <c r="L38" i="15"/>
  <c r="M38" i="15"/>
  <c r="J34" i="14"/>
  <c r="M34" i="13"/>
  <c r="L34" i="13"/>
  <c r="R34" i="13" s="1"/>
  <c r="N20" i="12"/>
  <c r="P20" i="12" s="1"/>
  <c r="N36" i="12"/>
  <c r="J27" i="14"/>
  <c r="N12" i="11"/>
  <c r="J45" i="16"/>
  <c r="N43" i="11"/>
  <c r="P43" i="11" s="1"/>
  <c r="N15" i="11"/>
  <c r="N39" i="11"/>
  <c r="P39" i="11" s="1"/>
  <c r="N41" i="11"/>
  <c r="P41" i="11" s="1"/>
  <c r="N29" i="11"/>
  <c r="P29" i="11" s="1"/>
  <c r="N47" i="11"/>
  <c r="P47" i="11" s="1"/>
  <c r="J7" i="15"/>
  <c r="N51" i="11"/>
  <c r="P51" i="11" s="1"/>
  <c r="J48" i="15"/>
  <c r="J46" i="14"/>
  <c r="M46" i="13"/>
  <c r="L46" i="13"/>
  <c r="R46" i="13" s="1"/>
  <c r="M9" i="13"/>
  <c r="L9" i="13"/>
  <c r="N30" i="12"/>
  <c r="P30" i="12" s="1"/>
  <c r="J23" i="15"/>
  <c r="N31" i="11"/>
  <c r="P31" i="11" s="1"/>
  <c r="N49" i="11"/>
  <c r="P49" i="11" s="1"/>
  <c r="J28" i="14"/>
  <c r="M28" i="13"/>
  <c r="L28" i="13"/>
  <c r="R28" i="13" s="1"/>
  <c r="J17" i="14"/>
  <c r="J50" i="14"/>
  <c r="J52" i="15"/>
  <c r="N26" i="11"/>
  <c r="P26" i="11" s="1"/>
  <c r="N13" i="11"/>
  <c r="N35" i="11"/>
  <c r="P35" i="11" s="1"/>
  <c r="N5" i="11"/>
  <c r="P42" i="11"/>
  <c r="P48" i="12"/>
  <c r="P16" i="12"/>
  <c r="S37" i="8"/>
  <c r="U37" i="8"/>
  <c r="O37" i="8" s="1"/>
  <c r="P37" i="8" s="1"/>
  <c r="T37" i="8" s="1"/>
  <c r="S29" i="8"/>
  <c r="U29" i="8"/>
  <c r="O29" i="8" s="1"/>
  <c r="S10" i="7"/>
  <c r="U10" i="7"/>
  <c r="O10" i="7" s="1"/>
  <c r="P10" i="7" s="1"/>
  <c r="O48" i="7"/>
  <c r="S48" i="7"/>
  <c r="U48" i="7"/>
  <c r="S8" i="7"/>
  <c r="U8" i="7"/>
  <c r="O8" i="7" s="1"/>
  <c r="P8" i="7" s="1"/>
  <c r="S13" i="7"/>
  <c r="U13" i="7"/>
  <c r="O13" i="7" s="1"/>
  <c r="P13" i="7" s="1"/>
  <c r="S17" i="7"/>
  <c r="O17" i="7"/>
  <c r="U17" i="7"/>
  <c r="S33" i="7"/>
  <c r="U33" i="7"/>
  <c r="O33" i="7" s="1"/>
  <c r="S36" i="7"/>
  <c r="U36" i="7"/>
  <c r="O36" i="7" s="1"/>
  <c r="P36" i="7" s="1"/>
  <c r="O45" i="7"/>
  <c r="S45" i="7"/>
  <c r="U45" i="7"/>
  <c r="S39" i="7"/>
  <c r="O39" i="7"/>
  <c r="U39" i="7"/>
  <c r="U46" i="7"/>
  <c r="S46" i="7"/>
  <c r="O46" i="7"/>
  <c r="S22" i="7"/>
  <c r="U22" i="7"/>
  <c r="O22" i="7" s="1"/>
  <c r="S49" i="7"/>
  <c r="O49" i="7"/>
  <c r="U49" i="7"/>
  <c r="L6" i="13"/>
  <c r="M6" i="13"/>
  <c r="N6" i="12"/>
  <c r="C44" i="14"/>
  <c r="I5" i="7"/>
  <c r="I15" i="7"/>
  <c r="I41" i="7"/>
  <c r="T41" i="7" s="1"/>
  <c r="I50" i="7"/>
  <c r="T50" i="7" s="1"/>
  <c r="I30" i="7"/>
  <c r="T30" i="7" s="1"/>
  <c r="I16" i="7"/>
  <c r="T16" i="7" s="1"/>
  <c r="I31" i="7"/>
  <c r="T31" i="7" s="1"/>
  <c r="I6" i="7"/>
  <c r="I24" i="7"/>
  <c r="T24" i="7" s="1"/>
  <c r="I32" i="7"/>
  <c r="T32" i="7" s="1"/>
  <c r="I44" i="7"/>
  <c r="T44" i="7" s="1"/>
  <c r="I23" i="7"/>
  <c r="T23" i="7" s="1"/>
  <c r="I27" i="7"/>
  <c r="T27" i="7" s="1"/>
  <c r="I11" i="7"/>
  <c r="I38" i="7"/>
  <c r="I20" i="7"/>
  <c r="T20" i="7" s="1"/>
  <c r="I52" i="7"/>
  <c r="T52" i="7" s="1"/>
  <c r="I12" i="7"/>
  <c r="I26" i="7"/>
  <c r="T26" i="7" s="1"/>
  <c r="I35" i="7"/>
  <c r="T35" i="7" s="1"/>
  <c r="I9" i="7"/>
  <c r="I53" i="7"/>
  <c r="T53" i="7" s="1"/>
  <c r="I51" i="7"/>
  <c r="T51" i="7" s="1"/>
  <c r="I25" i="8"/>
  <c r="T25" i="8" s="1"/>
  <c r="I47" i="7"/>
  <c r="T47" i="7" s="1"/>
  <c r="I43" i="7"/>
  <c r="T43" i="7" s="1"/>
  <c r="I19" i="7"/>
  <c r="T19" i="7" s="1"/>
  <c r="I21" i="7"/>
  <c r="T21" i="7" s="1"/>
  <c r="I40" i="7"/>
  <c r="T40" i="7" s="1"/>
  <c r="I28" i="7"/>
  <c r="T28" i="7" s="1"/>
  <c r="J3" i="15"/>
  <c r="C22" i="14"/>
  <c r="C9" i="14"/>
  <c r="C30" i="14"/>
  <c r="C26" i="13"/>
  <c r="C48" i="14"/>
  <c r="M48" i="14" s="1"/>
  <c r="C32" i="14"/>
  <c r="C16" i="14"/>
  <c r="M16" i="14" s="1"/>
  <c r="C18" i="13"/>
  <c r="M18" i="13" s="1"/>
  <c r="C14" i="14"/>
  <c r="C10" i="13"/>
  <c r="M10" i="13" s="1"/>
  <c r="C34" i="14"/>
  <c r="C50" i="13"/>
  <c r="L50" i="13" s="1"/>
  <c r="R50" i="13" s="1"/>
  <c r="C46" i="14"/>
  <c r="C42" i="13"/>
  <c r="L42" i="13" s="1"/>
  <c r="R42" i="13" s="1"/>
  <c r="C12" i="13"/>
  <c r="L12" i="13" s="1"/>
  <c r="C36" i="14"/>
  <c r="C20" i="14"/>
  <c r="L20" i="14" s="1"/>
  <c r="R20" i="14" s="1"/>
  <c r="C52" i="14"/>
  <c r="L52" i="14" s="1"/>
  <c r="R52" i="14" s="1"/>
  <c r="C28" i="14"/>
  <c r="C27" i="13"/>
  <c r="L27" i="13" s="1"/>
  <c r="R27" i="13" s="1"/>
  <c r="C47" i="13"/>
  <c r="L47" i="13" s="1"/>
  <c r="R47" i="13" s="1"/>
  <c r="C25" i="13"/>
  <c r="M25" i="13" s="1"/>
  <c r="C19" i="13"/>
  <c r="C31" i="13"/>
  <c r="M31" i="13" s="1"/>
  <c r="C37" i="13"/>
  <c r="M37" i="13" s="1"/>
  <c r="C35" i="13"/>
  <c r="C53" i="13"/>
  <c r="C43" i="13"/>
  <c r="M43" i="13" s="1"/>
  <c r="C15" i="13"/>
  <c r="M15" i="13" s="1"/>
  <c r="C23" i="13"/>
  <c r="C51" i="13"/>
  <c r="M51" i="13" s="1"/>
  <c r="C39" i="13"/>
  <c r="L39" i="13" s="1"/>
  <c r="R39" i="13" s="1"/>
  <c r="C21" i="13"/>
  <c r="C49" i="13"/>
  <c r="M49" i="13" s="1"/>
  <c r="C29" i="13"/>
  <c r="L29" i="13" s="1"/>
  <c r="R29" i="13" s="1"/>
  <c r="C7" i="14"/>
  <c r="L7" i="14" s="1"/>
  <c r="C11" i="13"/>
  <c r="M11" i="13" s="1"/>
  <c r="C13" i="13"/>
  <c r="C33" i="13"/>
  <c r="L33" i="13" s="1"/>
  <c r="R33" i="13" s="1"/>
  <c r="C17" i="13"/>
  <c r="L17" i="13" s="1"/>
  <c r="R17" i="13" s="1"/>
  <c r="C41" i="13"/>
  <c r="M41" i="13" s="1"/>
  <c r="C45" i="13"/>
  <c r="C8" i="16"/>
  <c r="C5" i="13"/>
  <c r="C6" i="14"/>
  <c r="C3" i="14"/>
  <c r="L3" i="14" s="1"/>
  <c r="C4" i="14"/>
  <c r="M4" i="14" s="1"/>
  <c r="C24" i="17"/>
  <c r="C40" i="17"/>
  <c r="C38" i="17"/>
  <c r="T13" i="7" l="1"/>
  <c r="R13" i="7"/>
  <c r="R6" i="7"/>
  <c r="T10" i="7"/>
  <c r="R10" i="7"/>
  <c r="R37" i="8"/>
  <c r="T36" i="7"/>
  <c r="R36" i="7"/>
  <c r="T6" i="7"/>
  <c r="U6" i="7"/>
  <c r="T8" i="7"/>
  <c r="R8" i="7"/>
  <c r="D6" i="16"/>
  <c r="G6" i="16" s="1"/>
  <c r="D43" i="15"/>
  <c r="G43" i="15" s="1"/>
  <c r="D37" i="15"/>
  <c r="G37" i="15" s="1"/>
  <c r="D33" i="15"/>
  <c r="G33" i="15" s="1"/>
  <c r="D47" i="15"/>
  <c r="G47" i="15" s="1"/>
  <c r="D32" i="16"/>
  <c r="G32" i="16" s="1"/>
  <c r="D27" i="16"/>
  <c r="G27" i="16" s="1"/>
  <c r="D12" i="16"/>
  <c r="G12" i="16" s="1"/>
  <c r="D9" i="16"/>
  <c r="G9" i="16" s="1"/>
  <c r="D8" i="16"/>
  <c r="G8" i="16" s="1"/>
  <c r="D45" i="15"/>
  <c r="G45" i="15" s="1"/>
  <c r="D41" i="15"/>
  <c r="G41" i="15" s="1"/>
  <c r="D38" i="15"/>
  <c r="G38" i="15" s="1"/>
  <c r="D35" i="15"/>
  <c r="G35" i="15" s="1"/>
  <c r="D29" i="15"/>
  <c r="G29" i="15" s="1"/>
  <c r="D25" i="15"/>
  <c r="G25" i="15" s="1"/>
  <c r="D22" i="15"/>
  <c r="G22" i="15" s="1"/>
  <c r="D19" i="15"/>
  <c r="G19" i="15" s="1"/>
  <c r="D13" i="15"/>
  <c r="G13" i="15" s="1"/>
  <c r="D11" i="15"/>
  <c r="G11" i="15" s="1"/>
  <c r="D3" i="16"/>
  <c r="G3" i="16" s="1"/>
  <c r="D53" i="16"/>
  <c r="G53" i="16" s="1"/>
  <c r="D52" i="16"/>
  <c r="G52" i="16" s="1"/>
  <c r="D49" i="16"/>
  <c r="G49" i="16" s="1"/>
  <c r="D42" i="16"/>
  <c r="G42" i="16" s="1"/>
  <c r="D21" i="16"/>
  <c r="G21" i="16" s="1"/>
  <c r="D17" i="16"/>
  <c r="G17" i="16" s="1"/>
  <c r="D14" i="16"/>
  <c r="G14" i="16" s="1"/>
  <c r="D51" i="15"/>
  <c r="G51" i="15" s="1"/>
  <c r="D46" i="16"/>
  <c r="G46" i="16" s="1"/>
  <c r="D30" i="16"/>
  <c r="G30" i="16" s="1"/>
  <c r="D26" i="16"/>
  <c r="G26" i="16" s="1"/>
  <c r="D20" i="16"/>
  <c r="G20" i="16" s="1"/>
  <c r="D16" i="16"/>
  <c r="G16" i="16" s="1"/>
  <c r="D7" i="16"/>
  <c r="G7" i="16" s="1"/>
  <c r="D50" i="15"/>
  <c r="G50" i="15" s="1"/>
  <c r="D48" i="15"/>
  <c r="G48" i="15" s="1"/>
  <c r="D44" i="15"/>
  <c r="G44" i="15" s="1"/>
  <c r="D40" i="15"/>
  <c r="G40" i="15" s="1"/>
  <c r="D39" i="15"/>
  <c r="G39" i="15" s="1"/>
  <c r="D36" i="15"/>
  <c r="G36" i="15" s="1"/>
  <c r="D34" i="15"/>
  <c r="G34" i="15" s="1"/>
  <c r="D31" i="15"/>
  <c r="G31" i="15" s="1"/>
  <c r="D28" i="15"/>
  <c r="G28" i="15" s="1"/>
  <c r="D24" i="15"/>
  <c r="G24" i="15" s="1"/>
  <c r="D23" i="15"/>
  <c r="G23" i="15" s="1"/>
  <c r="D18" i="15"/>
  <c r="G18" i="15" s="1"/>
  <c r="D15" i="15"/>
  <c r="G15" i="15" s="1"/>
  <c r="D10" i="15"/>
  <c r="G10" i="15" s="1"/>
  <c r="D4" i="17"/>
  <c r="G4" i="17" s="1"/>
  <c r="D5" i="16"/>
  <c r="G5" i="16" s="1"/>
  <c r="U53" i="7"/>
  <c r="P42" i="12"/>
  <c r="P51" i="12"/>
  <c r="P18" i="12"/>
  <c r="P43" i="12"/>
  <c r="N47" i="13"/>
  <c r="N20" i="14"/>
  <c r="N12" i="13"/>
  <c r="N3" i="14"/>
  <c r="N33" i="13"/>
  <c r="N29" i="13"/>
  <c r="N17" i="13"/>
  <c r="N7" i="14"/>
  <c r="N39" i="13"/>
  <c r="N27" i="13"/>
  <c r="N52" i="14"/>
  <c r="N42" i="13"/>
  <c r="N50" i="13"/>
  <c r="L45" i="13"/>
  <c r="R45" i="13" s="1"/>
  <c r="M45" i="13"/>
  <c r="M13" i="13"/>
  <c r="L13" i="13"/>
  <c r="M23" i="13"/>
  <c r="L23" i="13"/>
  <c r="R23" i="13" s="1"/>
  <c r="L35" i="13"/>
  <c r="R35" i="13" s="1"/>
  <c r="M35" i="13"/>
  <c r="M26" i="13"/>
  <c r="L26" i="13"/>
  <c r="R26" i="13" s="1"/>
  <c r="M52" i="14"/>
  <c r="M50" i="13"/>
  <c r="J50" i="15"/>
  <c r="M17" i="13"/>
  <c r="P17" i="13" s="1"/>
  <c r="N28" i="13"/>
  <c r="P28" i="13" s="1"/>
  <c r="J28" i="15"/>
  <c r="M28" i="14"/>
  <c r="L28" i="14"/>
  <c r="R28" i="14" s="1"/>
  <c r="N9" i="13"/>
  <c r="L9" i="14"/>
  <c r="M9" i="14"/>
  <c r="L48" i="14"/>
  <c r="R48" i="14" s="1"/>
  <c r="J48" i="16"/>
  <c r="M7" i="14"/>
  <c r="M27" i="13"/>
  <c r="J27" i="15"/>
  <c r="M38" i="16"/>
  <c r="L38" i="16"/>
  <c r="J44" i="15"/>
  <c r="L44" i="14"/>
  <c r="R44" i="14" s="1"/>
  <c r="M44" i="14"/>
  <c r="L10" i="13"/>
  <c r="N8" i="13"/>
  <c r="J8" i="15"/>
  <c r="L8" i="14"/>
  <c r="M8" i="14"/>
  <c r="J26" i="16"/>
  <c r="J40" i="15"/>
  <c r="M40" i="14"/>
  <c r="L40" i="14"/>
  <c r="R40" i="14" s="1"/>
  <c r="M3" i="14"/>
  <c r="N53" i="12"/>
  <c r="P53" i="12" s="1"/>
  <c r="N21" i="12"/>
  <c r="P21" i="12" s="1"/>
  <c r="N19" i="12"/>
  <c r="P19" i="12" s="1"/>
  <c r="N17" i="12"/>
  <c r="P17" i="12" s="1"/>
  <c r="J21" i="16"/>
  <c r="L31" i="13"/>
  <c r="R31" i="13" s="1"/>
  <c r="N30" i="13"/>
  <c r="P30" i="13" s="1"/>
  <c r="L51" i="13"/>
  <c r="R51" i="13" s="1"/>
  <c r="M47" i="13"/>
  <c r="M33" i="13"/>
  <c r="P33" i="13" s="1"/>
  <c r="M29" i="13"/>
  <c r="P29" i="13" s="1"/>
  <c r="L41" i="13"/>
  <c r="R41" i="13" s="1"/>
  <c r="M39" i="13"/>
  <c r="L15" i="13"/>
  <c r="L43" i="13"/>
  <c r="R43" i="13" s="1"/>
  <c r="J43" i="15"/>
  <c r="L37" i="13"/>
  <c r="L36" i="14"/>
  <c r="M36" i="14"/>
  <c r="L4" i="14"/>
  <c r="N4" i="14" s="1"/>
  <c r="L16" i="14"/>
  <c r="R16" i="14" s="1"/>
  <c r="N16" i="13"/>
  <c r="P16" i="13" s="1"/>
  <c r="L18" i="13"/>
  <c r="R18" i="13" s="1"/>
  <c r="L49" i="13"/>
  <c r="R49" i="13" s="1"/>
  <c r="N14" i="13"/>
  <c r="N10" i="12"/>
  <c r="L11" i="13"/>
  <c r="N24" i="13"/>
  <c r="P24" i="13" s="1"/>
  <c r="J24" i="15"/>
  <c r="L24" i="14"/>
  <c r="R24" i="14" s="1"/>
  <c r="M24" i="14"/>
  <c r="L25" i="13"/>
  <c r="R25" i="13" s="1"/>
  <c r="J25" i="15"/>
  <c r="J22" i="15"/>
  <c r="L22" i="14"/>
  <c r="R22" i="14" s="1"/>
  <c r="M22" i="14"/>
  <c r="M12" i="13"/>
  <c r="M42" i="13"/>
  <c r="P42" i="13" s="1"/>
  <c r="M20" i="14"/>
  <c r="N20" i="13"/>
  <c r="P20" i="13" s="1"/>
  <c r="N35" i="12"/>
  <c r="P35" i="12" s="1"/>
  <c r="P29" i="12"/>
  <c r="P25" i="12"/>
  <c r="P41" i="12"/>
  <c r="M5" i="13"/>
  <c r="L5" i="13"/>
  <c r="M21" i="13"/>
  <c r="L21" i="13"/>
  <c r="R21" i="13" s="1"/>
  <c r="M53" i="13"/>
  <c r="L53" i="13"/>
  <c r="R53" i="13" s="1"/>
  <c r="L19" i="13"/>
  <c r="R19" i="13" s="1"/>
  <c r="M19" i="13"/>
  <c r="J52" i="16"/>
  <c r="J17" i="15"/>
  <c r="J23" i="16"/>
  <c r="N46" i="13"/>
  <c r="P46" i="13" s="1"/>
  <c r="J46" i="15"/>
  <c r="M46" i="14"/>
  <c r="L46" i="14"/>
  <c r="R46" i="14" s="1"/>
  <c r="J7" i="16"/>
  <c r="J45" i="17"/>
  <c r="N34" i="13"/>
  <c r="P34" i="13" s="1"/>
  <c r="J34" i="15"/>
  <c r="L34" i="14"/>
  <c r="R34" i="14" s="1"/>
  <c r="M34" i="14"/>
  <c r="N38" i="15"/>
  <c r="N44" i="13"/>
  <c r="P44" i="13" s="1"/>
  <c r="J5" i="16"/>
  <c r="N32" i="13"/>
  <c r="P32" i="13" s="1"/>
  <c r="J32" i="15"/>
  <c r="L32" i="14"/>
  <c r="R32" i="14" s="1"/>
  <c r="M32" i="14"/>
  <c r="J35" i="16"/>
  <c r="N40" i="13"/>
  <c r="P40" i="13" s="1"/>
  <c r="N26" i="12"/>
  <c r="P26" i="12" s="1"/>
  <c r="N5" i="12"/>
  <c r="N50" i="12"/>
  <c r="P50" i="12" s="1"/>
  <c r="J31" i="15"/>
  <c r="J30" i="15"/>
  <c r="L30" i="14"/>
  <c r="R30" i="14" s="1"/>
  <c r="M30" i="14"/>
  <c r="N48" i="13"/>
  <c r="P48" i="13" s="1"/>
  <c r="J51" i="15"/>
  <c r="J47" i="15"/>
  <c r="J33" i="15"/>
  <c r="J29" i="15"/>
  <c r="J41" i="15"/>
  <c r="J39" i="15"/>
  <c r="J19" i="16"/>
  <c r="N27" i="12"/>
  <c r="P27" i="12" s="1"/>
  <c r="N36" i="13"/>
  <c r="J4" i="16"/>
  <c r="J16" i="16"/>
  <c r="J18" i="15"/>
  <c r="J49" i="15"/>
  <c r="L14" i="14"/>
  <c r="M14" i="14"/>
  <c r="N22" i="13"/>
  <c r="P22" i="13" s="1"/>
  <c r="J42" i="15"/>
  <c r="J20" i="16"/>
  <c r="N23" i="12"/>
  <c r="P23" i="12" s="1"/>
  <c r="N45" i="12"/>
  <c r="P45" i="12" s="1"/>
  <c r="N13" i="12"/>
  <c r="P33" i="12"/>
  <c r="P49" i="12"/>
  <c r="U28" i="7"/>
  <c r="O28" i="7" s="1"/>
  <c r="S28" i="7"/>
  <c r="S43" i="7"/>
  <c r="O43" i="7"/>
  <c r="U43" i="7"/>
  <c r="S12" i="7"/>
  <c r="U12" i="7"/>
  <c r="O12" i="7" s="1"/>
  <c r="P12" i="7" s="1"/>
  <c r="S11" i="7"/>
  <c r="U11" i="7"/>
  <c r="O11" i="7" s="1"/>
  <c r="P11" i="7" s="1"/>
  <c r="S16" i="7"/>
  <c r="O16" i="7"/>
  <c r="U16" i="7"/>
  <c r="S41" i="7"/>
  <c r="O41" i="7"/>
  <c r="U41" i="7"/>
  <c r="S40" i="7"/>
  <c r="O40" i="7"/>
  <c r="U40" i="7"/>
  <c r="O47" i="7"/>
  <c r="S47" i="7"/>
  <c r="U47" i="7"/>
  <c r="S52" i="7"/>
  <c r="O52" i="7"/>
  <c r="U52" i="7"/>
  <c r="S27" i="7"/>
  <c r="U27" i="7"/>
  <c r="O27" i="7" s="1"/>
  <c r="S24" i="7"/>
  <c r="U24" i="7"/>
  <c r="O24" i="7" s="1"/>
  <c r="U30" i="7"/>
  <c r="O30" i="7" s="1"/>
  <c r="S30" i="7"/>
  <c r="O21" i="7"/>
  <c r="S21" i="7"/>
  <c r="U21" i="7"/>
  <c r="S25" i="8"/>
  <c r="U25" i="8"/>
  <c r="O25" i="8" s="1"/>
  <c r="O35" i="7"/>
  <c r="S35" i="7"/>
  <c r="U35" i="7"/>
  <c r="S20" i="7"/>
  <c r="U20" i="7"/>
  <c r="O20" i="7" s="1"/>
  <c r="S23" i="7"/>
  <c r="U23" i="7"/>
  <c r="O23" i="7" s="1"/>
  <c r="S5" i="7"/>
  <c r="U5" i="7"/>
  <c r="O5" i="7" s="1"/>
  <c r="P5" i="7" s="1"/>
  <c r="T5" i="7" s="1"/>
  <c r="S19" i="7"/>
  <c r="U19" i="7"/>
  <c r="O19" i="7" s="1"/>
  <c r="S51" i="7"/>
  <c r="O51" i="7"/>
  <c r="U51" i="7"/>
  <c r="S26" i="7"/>
  <c r="U26" i="7"/>
  <c r="O26" i="7" s="1"/>
  <c r="S38" i="7"/>
  <c r="U38" i="7"/>
  <c r="O38" i="7" s="1"/>
  <c r="P38" i="7" s="1"/>
  <c r="U44" i="7"/>
  <c r="O44" i="7"/>
  <c r="S44" i="7"/>
  <c r="S31" i="7"/>
  <c r="U31" i="7"/>
  <c r="O31" i="7" s="1"/>
  <c r="S50" i="7"/>
  <c r="U50" i="7"/>
  <c r="O50" i="7"/>
  <c r="S32" i="7"/>
  <c r="U32" i="7"/>
  <c r="O32" i="7" s="1"/>
  <c r="S9" i="7"/>
  <c r="U9" i="7"/>
  <c r="O9" i="7" s="1"/>
  <c r="P9" i="7" s="1"/>
  <c r="T9" i="7" s="1"/>
  <c r="S15" i="7"/>
  <c r="U15" i="7"/>
  <c r="O15" i="7" s="1"/>
  <c r="P15" i="7" s="1"/>
  <c r="S6" i="7"/>
  <c r="O6" i="7"/>
  <c r="P6" i="7" s="1"/>
  <c r="N6" i="13"/>
  <c r="L6" i="14"/>
  <c r="M6" i="14"/>
  <c r="S53" i="7"/>
  <c r="O53" i="7"/>
  <c r="C44" i="15"/>
  <c r="I4" i="7"/>
  <c r="I42" i="8"/>
  <c r="T42" i="8" s="1"/>
  <c r="I34" i="8"/>
  <c r="T34" i="8" s="1"/>
  <c r="I14" i="8"/>
  <c r="I18" i="8"/>
  <c r="T18" i="8" s="1"/>
  <c r="J3" i="16"/>
  <c r="C9" i="15"/>
  <c r="C22" i="15"/>
  <c r="C30" i="15"/>
  <c r="C34" i="15"/>
  <c r="C50" i="14"/>
  <c r="L50" i="14" s="1"/>
  <c r="R50" i="14" s="1"/>
  <c r="C18" i="14"/>
  <c r="L18" i="14" s="1"/>
  <c r="R18" i="14" s="1"/>
  <c r="C48" i="15"/>
  <c r="L48" i="15" s="1"/>
  <c r="R48" i="15" s="1"/>
  <c r="C10" i="14"/>
  <c r="M10" i="14" s="1"/>
  <c r="C14" i="15"/>
  <c r="C32" i="15"/>
  <c r="C12" i="14"/>
  <c r="M12" i="14" s="1"/>
  <c r="C42" i="14"/>
  <c r="M42" i="14" s="1"/>
  <c r="C46" i="15"/>
  <c r="C16" i="15"/>
  <c r="M16" i="15" s="1"/>
  <c r="C26" i="14"/>
  <c r="C52" i="15"/>
  <c r="L52" i="15" s="1"/>
  <c r="R52" i="15" s="1"/>
  <c r="C28" i="15"/>
  <c r="C20" i="15"/>
  <c r="M20" i="15" s="1"/>
  <c r="C36" i="15"/>
  <c r="C41" i="14"/>
  <c r="M41" i="14" s="1"/>
  <c r="C39" i="14"/>
  <c r="M39" i="14" s="1"/>
  <c r="C15" i="14"/>
  <c r="M15" i="14" s="1"/>
  <c r="C29" i="14"/>
  <c r="L29" i="14" s="1"/>
  <c r="R29" i="14" s="1"/>
  <c r="C49" i="14"/>
  <c r="M49" i="14" s="1"/>
  <c r="C21" i="14"/>
  <c r="C53" i="14"/>
  <c r="C35" i="14"/>
  <c r="C37" i="14"/>
  <c r="L37" i="14" s="1"/>
  <c r="C31" i="14"/>
  <c r="M31" i="14" s="1"/>
  <c r="C19" i="14"/>
  <c r="C25" i="14"/>
  <c r="M25" i="14" s="1"/>
  <c r="C47" i="14"/>
  <c r="L47" i="14" s="1"/>
  <c r="R47" i="14" s="1"/>
  <c r="C27" i="14"/>
  <c r="M27" i="14" s="1"/>
  <c r="C45" i="14"/>
  <c r="C17" i="14"/>
  <c r="L17" i="14" s="1"/>
  <c r="R17" i="14" s="1"/>
  <c r="C51" i="14"/>
  <c r="M51" i="14" s="1"/>
  <c r="C23" i="14"/>
  <c r="C43" i="14"/>
  <c r="M43" i="14" s="1"/>
  <c r="C33" i="14"/>
  <c r="L33" i="14" s="1"/>
  <c r="R33" i="14" s="1"/>
  <c r="C13" i="14"/>
  <c r="C11" i="14"/>
  <c r="M11" i="14" s="1"/>
  <c r="C7" i="15"/>
  <c r="L7" i="15" s="1"/>
  <c r="C8" i="17"/>
  <c r="C5" i="14"/>
  <c r="C3" i="15"/>
  <c r="L3" i="15" s="1"/>
  <c r="C4" i="15"/>
  <c r="L4" i="15" s="1"/>
  <c r="N4" i="15" s="1"/>
  <c r="C6" i="15"/>
  <c r="P39" i="13" l="1"/>
  <c r="P47" i="13"/>
  <c r="T12" i="7"/>
  <c r="R12" i="7"/>
  <c r="T15" i="7"/>
  <c r="R15" i="7"/>
  <c r="T38" i="7"/>
  <c r="R38" i="7"/>
  <c r="T11" i="7"/>
  <c r="R11" i="7"/>
  <c r="R9" i="7"/>
  <c r="R5" i="7"/>
  <c r="D5" i="17"/>
  <c r="G5" i="17" s="1"/>
  <c r="D10" i="16"/>
  <c r="G10" i="16" s="1"/>
  <c r="D15" i="16"/>
  <c r="G15" i="16" s="1"/>
  <c r="D18" i="16"/>
  <c r="G18" i="16" s="1"/>
  <c r="D23" i="16"/>
  <c r="G23" i="16" s="1"/>
  <c r="D24" i="16"/>
  <c r="G24" i="16" s="1"/>
  <c r="D28" i="16"/>
  <c r="G28" i="16" s="1"/>
  <c r="D31" i="16"/>
  <c r="G31" i="16" s="1"/>
  <c r="D34" i="16"/>
  <c r="G34" i="16" s="1"/>
  <c r="D36" i="16"/>
  <c r="G36" i="16" s="1"/>
  <c r="D39" i="16"/>
  <c r="G39" i="16" s="1"/>
  <c r="D40" i="16"/>
  <c r="G40" i="16" s="1"/>
  <c r="D44" i="16"/>
  <c r="G44" i="16" s="1"/>
  <c r="D48" i="16"/>
  <c r="G48" i="16" s="1"/>
  <c r="D50" i="16"/>
  <c r="G50" i="16" s="1"/>
  <c r="D7" i="17"/>
  <c r="G7" i="17" s="1"/>
  <c r="D16" i="17"/>
  <c r="G16" i="17" s="1"/>
  <c r="D20" i="17"/>
  <c r="G20" i="17" s="1"/>
  <c r="D26" i="17"/>
  <c r="G26" i="17" s="1"/>
  <c r="D30" i="17"/>
  <c r="G30" i="17" s="1"/>
  <c r="D46" i="17"/>
  <c r="G46" i="17" s="1"/>
  <c r="D51" i="16"/>
  <c r="G51" i="16" s="1"/>
  <c r="D14" i="17"/>
  <c r="G14" i="17" s="1"/>
  <c r="D17" i="17"/>
  <c r="G17" i="17" s="1"/>
  <c r="D21" i="17"/>
  <c r="G21" i="17" s="1"/>
  <c r="D42" i="17"/>
  <c r="G42" i="17" s="1"/>
  <c r="D49" i="17"/>
  <c r="G49" i="17" s="1"/>
  <c r="D52" i="17"/>
  <c r="G52" i="17" s="1"/>
  <c r="D53" i="17"/>
  <c r="G53" i="17" s="1"/>
  <c r="D3" i="17"/>
  <c r="G3" i="17" s="1"/>
  <c r="D11" i="16"/>
  <c r="G11" i="16" s="1"/>
  <c r="D13" i="16"/>
  <c r="G13" i="16" s="1"/>
  <c r="D19" i="16"/>
  <c r="G19" i="16" s="1"/>
  <c r="D22" i="16"/>
  <c r="G22" i="16" s="1"/>
  <c r="D25" i="16"/>
  <c r="G25" i="16" s="1"/>
  <c r="D29" i="16"/>
  <c r="G29" i="16" s="1"/>
  <c r="D35" i="16"/>
  <c r="G35" i="16" s="1"/>
  <c r="D38" i="16"/>
  <c r="G38" i="16" s="1"/>
  <c r="D41" i="16"/>
  <c r="G41" i="16" s="1"/>
  <c r="D45" i="16"/>
  <c r="G45" i="16" s="1"/>
  <c r="D8" i="17"/>
  <c r="G8" i="17" s="1"/>
  <c r="D9" i="17"/>
  <c r="G9" i="17" s="1"/>
  <c r="D12" i="17"/>
  <c r="G12" i="17" s="1"/>
  <c r="D27" i="17"/>
  <c r="G27" i="17" s="1"/>
  <c r="D32" i="17"/>
  <c r="G32" i="17" s="1"/>
  <c r="D47" i="16"/>
  <c r="G47" i="16" s="1"/>
  <c r="D33" i="16"/>
  <c r="G33" i="16" s="1"/>
  <c r="D37" i="16"/>
  <c r="G37" i="16" s="1"/>
  <c r="D43" i="16"/>
  <c r="G43" i="16" s="1"/>
  <c r="D6" i="17"/>
  <c r="G6" i="17" s="1"/>
  <c r="P52" i="14"/>
  <c r="P20" i="14"/>
  <c r="N3" i="15"/>
  <c r="N7" i="15"/>
  <c r="N47" i="14"/>
  <c r="N37" i="14"/>
  <c r="N52" i="15"/>
  <c r="N18" i="14"/>
  <c r="N33" i="14"/>
  <c r="N17" i="14"/>
  <c r="N29" i="14"/>
  <c r="N48" i="15"/>
  <c r="N50" i="14"/>
  <c r="M23" i="14"/>
  <c r="L23" i="14"/>
  <c r="R23" i="14" s="1"/>
  <c r="M35" i="14"/>
  <c r="L35" i="14"/>
  <c r="R35" i="14" s="1"/>
  <c r="M21" i="14"/>
  <c r="L21" i="14"/>
  <c r="R21" i="14" s="1"/>
  <c r="M26" i="14"/>
  <c r="L26" i="14"/>
  <c r="R26" i="14" s="1"/>
  <c r="L20" i="15"/>
  <c r="R20" i="15" s="1"/>
  <c r="J20" i="17"/>
  <c r="L42" i="14"/>
  <c r="R42" i="14" s="1"/>
  <c r="L12" i="14"/>
  <c r="L11" i="14"/>
  <c r="N14" i="14"/>
  <c r="L49" i="14"/>
  <c r="R49" i="14" s="1"/>
  <c r="J49" i="16"/>
  <c r="M18" i="14"/>
  <c r="L16" i="15"/>
  <c r="R16" i="15" s="1"/>
  <c r="J16" i="17"/>
  <c r="M4" i="15"/>
  <c r="J19" i="17"/>
  <c r="L15" i="14"/>
  <c r="L39" i="14"/>
  <c r="R39" i="14" s="1"/>
  <c r="J39" i="16"/>
  <c r="L41" i="14"/>
  <c r="R41" i="14" s="1"/>
  <c r="J41" i="16"/>
  <c r="M29" i="14"/>
  <c r="P29" i="14" s="1"/>
  <c r="M33" i="14"/>
  <c r="J33" i="16"/>
  <c r="M47" i="14"/>
  <c r="L51" i="14"/>
  <c r="R51" i="14" s="1"/>
  <c r="J51" i="16"/>
  <c r="J30" i="16"/>
  <c r="L30" i="15"/>
  <c r="R30" i="15" s="1"/>
  <c r="M30" i="15"/>
  <c r="L31" i="14"/>
  <c r="R31" i="14" s="1"/>
  <c r="J35" i="17"/>
  <c r="J32" i="16"/>
  <c r="M32" i="15"/>
  <c r="L32" i="15"/>
  <c r="R32" i="15" s="1"/>
  <c r="L10" i="14"/>
  <c r="J34" i="16"/>
  <c r="L34" i="15"/>
  <c r="R34" i="15" s="1"/>
  <c r="M34" i="15"/>
  <c r="M7" i="15"/>
  <c r="J7" i="17"/>
  <c r="N46" i="14"/>
  <c r="P46" i="14" s="1"/>
  <c r="J46" i="16"/>
  <c r="L46" i="15"/>
  <c r="R46" i="15" s="1"/>
  <c r="M46" i="15"/>
  <c r="M17" i="14"/>
  <c r="P17" i="14" s="1"/>
  <c r="J17" i="16"/>
  <c r="M52" i="15"/>
  <c r="M3" i="15"/>
  <c r="N53" i="13"/>
  <c r="P53" i="13" s="1"/>
  <c r="N21" i="13"/>
  <c r="P21" i="13" s="1"/>
  <c r="N5" i="13"/>
  <c r="J22" i="16"/>
  <c r="L22" i="15"/>
  <c r="R22" i="15" s="1"/>
  <c r="M22" i="15"/>
  <c r="L25" i="14"/>
  <c r="R25" i="14" s="1"/>
  <c r="N25" i="13"/>
  <c r="P25" i="13" s="1"/>
  <c r="N24" i="14"/>
  <c r="P24" i="14" s="1"/>
  <c r="N18" i="13"/>
  <c r="P18" i="13" s="1"/>
  <c r="N16" i="14"/>
  <c r="P16" i="14" s="1"/>
  <c r="M36" i="15"/>
  <c r="L36" i="15"/>
  <c r="M37" i="14"/>
  <c r="L43" i="14"/>
  <c r="R43" i="14" s="1"/>
  <c r="N43" i="13"/>
  <c r="P43" i="13" s="1"/>
  <c r="N41" i="13"/>
  <c r="P41" i="13" s="1"/>
  <c r="N51" i="13"/>
  <c r="P51" i="13" s="1"/>
  <c r="N31" i="13"/>
  <c r="P31" i="13" s="1"/>
  <c r="N40" i="14"/>
  <c r="P40" i="14" s="1"/>
  <c r="J40" i="16"/>
  <c r="L40" i="15"/>
  <c r="R40" i="15" s="1"/>
  <c r="M40" i="15"/>
  <c r="N8" i="14"/>
  <c r="J44" i="16"/>
  <c r="M44" i="15"/>
  <c r="L44" i="15"/>
  <c r="R44" i="15" s="1"/>
  <c r="L27" i="14"/>
  <c r="R27" i="14" s="1"/>
  <c r="J27" i="16"/>
  <c r="M48" i="15"/>
  <c r="P48" i="15" s="1"/>
  <c r="J48" i="17"/>
  <c r="M9" i="15"/>
  <c r="L9" i="15"/>
  <c r="N28" i="14"/>
  <c r="P28" i="14" s="1"/>
  <c r="J28" i="16"/>
  <c r="M28" i="15"/>
  <c r="L28" i="15"/>
  <c r="R28" i="15" s="1"/>
  <c r="M50" i="14"/>
  <c r="N35" i="13"/>
  <c r="P35" i="13" s="1"/>
  <c r="N45" i="13"/>
  <c r="P45" i="13" s="1"/>
  <c r="M5" i="14"/>
  <c r="L5" i="14"/>
  <c r="L13" i="14"/>
  <c r="M13" i="14"/>
  <c r="M45" i="14"/>
  <c r="L45" i="14"/>
  <c r="R45" i="14" s="1"/>
  <c r="L19" i="14"/>
  <c r="R19" i="14" s="1"/>
  <c r="M19" i="14"/>
  <c r="M53" i="14"/>
  <c r="L53" i="14"/>
  <c r="R53" i="14" s="1"/>
  <c r="J42" i="16"/>
  <c r="L14" i="15"/>
  <c r="M14" i="15"/>
  <c r="J18" i="16"/>
  <c r="J4" i="17"/>
  <c r="J29" i="16"/>
  <c r="J47" i="16"/>
  <c r="N30" i="14"/>
  <c r="P30" i="14" s="1"/>
  <c r="J31" i="16"/>
  <c r="N32" i="14"/>
  <c r="P32" i="14" s="1"/>
  <c r="J5" i="17"/>
  <c r="N34" i="14"/>
  <c r="P34" i="14" s="1"/>
  <c r="J23" i="17"/>
  <c r="J52" i="17"/>
  <c r="N19" i="13"/>
  <c r="P19" i="13" s="1"/>
  <c r="N22" i="14"/>
  <c r="P22" i="14" s="1"/>
  <c r="J25" i="16"/>
  <c r="J24" i="16"/>
  <c r="M24" i="15"/>
  <c r="L24" i="15"/>
  <c r="R24" i="15" s="1"/>
  <c r="N11" i="13"/>
  <c r="N49" i="13"/>
  <c r="P49" i="13" s="1"/>
  <c r="N36" i="14"/>
  <c r="N37" i="13"/>
  <c r="J43" i="16"/>
  <c r="N15" i="13"/>
  <c r="J21" i="17"/>
  <c r="J26" i="17"/>
  <c r="J8" i="16"/>
  <c r="M8" i="15"/>
  <c r="L8" i="15"/>
  <c r="N10" i="13"/>
  <c r="N44" i="14"/>
  <c r="P44" i="14" s="1"/>
  <c r="N38" i="16"/>
  <c r="M38" i="17"/>
  <c r="L38" i="17"/>
  <c r="N48" i="14"/>
  <c r="P48" i="14" s="1"/>
  <c r="N9" i="14"/>
  <c r="J50" i="16"/>
  <c r="N26" i="13"/>
  <c r="P26" i="13" s="1"/>
  <c r="N23" i="13"/>
  <c r="P23" i="13" s="1"/>
  <c r="N13" i="13"/>
  <c r="P50" i="13"/>
  <c r="P27" i="13"/>
  <c r="S18" i="8"/>
  <c r="U18" i="8"/>
  <c r="O18" i="8" s="1"/>
  <c r="S4" i="7"/>
  <c r="U4" i="7"/>
  <c r="O4" i="7" s="1"/>
  <c r="P4" i="7" s="1"/>
  <c r="T4" i="7" s="1"/>
  <c r="S14" i="8"/>
  <c r="U14" i="8"/>
  <c r="O14" i="8" s="1"/>
  <c r="P14" i="8" s="1"/>
  <c r="S34" i="8"/>
  <c r="U34" i="8"/>
  <c r="O34" i="8" s="1"/>
  <c r="I5" i="8"/>
  <c r="U5" i="8" s="1"/>
  <c r="S42" i="8"/>
  <c r="O42" i="8"/>
  <c r="U42" i="8"/>
  <c r="N6" i="14"/>
  <c r="L6" i="15"/>
  <c r="M6" i="15"/>
  <c r="C44" i="16"/>
  <c r="I36" i="8"/>
  <c r="I9" i="8"/>
  <c r="I29" i="9"/>
  <c r="T29" i="9" s="1"/>
  <c r="I37" i="9"/>
  <c r="I8" i="8"/>
  <c r="I33" i="8"/>
  <c r="T33" i="8" s="1"/>
  <c r="I11" i="8"/>
  <c r="I22" i="8"/>
  <c r="T22" i="8" s="1"/>
  <c r="I48" i="8"/>
  <c r="T48" i="8" s="1"/>
  <c r="I17" i="8"/>
  <c r="T17" i="8" s="1"/>
  <c r="I23" i="8"/>
  <c r="T23" i="8" s="1"/>
  <c r="I49" i="8"/>
  <c r="T49" i="8" s="1"/>
  <c r="I46" i="8"/>
  <c r="T46" i="8" s="1"/>
  <c r="I27" i="8"/>
  <c r="T27" i="8" s="1"/>
  <c r="I39" i="8"/>
  <c r="T39" i="8" s="1"/>
  <c r="I10" i="8"/>
  <c r="I13" i="8"/>
  <c r="I31" i="8"/>
  <c r="T31" i="8" s="1"/>
  <c r="I45" i="8"/>
  <c r="T45" i="8" s="1"/>
  <c r="J3" i="17"/>
  <c r="C30" i="16"/>
  <c r="C22" i="16"/>
  <c r="C9" i="16"/>
  <c r="C32" i="16"/>
  <c r="C26" i="15"/>
  <c r="C16" i="16"/>
  <c r="M16" i="16" s="1"/>
  <c r="C46" i="16"/>
  <c r="C12" i="15"/>
  <c r="L12" i="15" s="1"/>
  <c r="C14" i="16"/>
  <c r="C10" i="15"/>
  <c r="L10" i="15" s="1"/>
  <c r="C48" i="16"/>
  <c r="M48" i="16" s="1"/>
  <c r="C34" i="16"/>
  <c r="C42" i="15"/>
  <c r="M42" i="15" s="1"/>
  <c r="C18" i="15"/>
  <c r="L18" i="15" s="1"/>
  <c r="R18" i="15" s="1"/>
  <c r="C50" i="15"/>
  <c r="M50" i="15" s="1"/>
  <c r="C36" i="16"/>
  <c r="C20" i="16"/>
  <c r="M20" i="16" s="1"/>
  <c r="C52" i="16"/>
  <c r="M52" i="16" s="1"/>
  <c r="C28" i="16"/>
  <c r="C17" i="15"/>
  <c r="M17" i="15" s="1"/>
  <c r="C45" i="15"/>
  <c r="C7" i="16"/>
  <c r="L7" i="16" s="1"/>
  <c r="C11" i="15"/>
  <c r="M11" i="15" s="1"/>
  <c r="C13" i="15"/>
  <c r="C33" i="15"/>
  <c r="L33" i="15" s="1"/>
  <c r="R33" i="15" s="1"/>
  <c r="C43" i="15"/>
  <c r="L43" i="15" s="1"/>
  <c r="R43" i="15" s="1"/>
  <c r="C23" i="15"/>
  <c r="C51" i="15"/>
  <c r="M51" i="15" s="1"/>
  <c r="C27" i="15"/>
  <c r="L27" i="15" s="1"/>
  <c r="R27" i="15" s="1"/>
  <c r="C47" i="15"/>
  <c r="M47" i="15" s="1"/>
  <c r="C25" i="15"/>
  <c r="L25" i="15" s="1"/>
  <c r="R25" i="15" s="1"/>
  <c r="C19" i="15"/>
  <c r="C31" i="15"/>
  <c r="L31" i="15" s="1"/>
  <c r="R31" i="15" s="1"/>
  <c r="C37" i="15"/>
  <c r="M37" i="15" s="1"/>
  <c r="C35" i="15"/>
  <c r="C53" i="15"/>
  <c r="C21" i="15"/>
  <c r="C49" i="15"/>
  <c r="M49" i="15" s="1"/>
  <c r="C29" i="15"/>
  <c r="M29" i="15" s="1"/>
  <c r="C15" i="15"/>
  <c r="L15" i="15" s="1"/>
  <c r="C39" i="15"/>
  <c r="M39" i="15" s="1"/>
  <c r="C41" i="15"/>
  <c r="L41" i="15" s="1"/>
  <c r="R41" i="15" s="1"/>
  <c r="C5" i="15"/>
  <c r="C4" i="16"/>
  <c r="L4" i="16" s="1"/>
  <c r="N4" i="16" s="1"/>
  <c r="C3" i="16"/>
  <c r="M3" i="16" s="1"/>
  <c r="C6" i="16"/>
  <c r="R14" i="8" l="1"/>
  <c r="T14" i="8"/>
  <c r="R4" i="7"/>
  <c r="T5" i="8"/>
  <c r="R5" i="8"/>
  <c r="D43" i="17"/>
  <c r="G43" i="17" s="1"/>
  <c r="D37" i="17"/>
  <c r="G37" i="17" s="1"/>
  <c r="D33" i="17"/>
  <c r="G33" i="17" s="1"/>
  <c r="D47" i="17"/>
  <c r="G47" i="17" s="1"/>
  <c r="D45" i="17"/>
  <c r="G45" i="17" s="1"/>
  <c r="D41" i="17"/>
  <c r="G41" i="17" s="1"/>
  <c r="D38" i="17"/>
  <c r="G38" i="17" s="1"/>
  <c r="D35" i="17"/>
  <c r="G35" i="17" s="1"/>
  <c r="D29" i="17"/>
  <c r="G29" i="17" s="1"/>
  <c r="D25" i="17"/>
  <c r="G25" i="17" s="1"/>
  <c r="D22" i="17"/>
  <c r="G22" i="17" s="1"/>
  <c r="D19" i="17"/>
  <c r="G19" i="17" s="1"/>
  <c r="D13" i="17"/>
  <c r="G13" i="17" s="1"/>
  <c r="D11" i="17"/>
  <c r="G11" i="17" s="1"/>
  <c r="D51" i="17"/>
  <c r="G51" i="17" s="1"/>
  <c r="D50" i="17"/>
  <c r="G50" i="17" s="1"/>
  <c r="D48" i="17"/>
  <c r="G48" i="17" s="1"/>
  <c r="D44" i="17"/>
  <c r="G44" i="17" s="1"/>
  <c r="D40" i="17"/>
  <c r="G40" i="17" s="1"/>
  <c r="D39" i="17"/>
  <c r="G39" i="17" s="1"/>
  <c r="D36" i="17"/>
  <c r="G36" i="17" s="1"/>
  <c r="D34" i="17"/>
  <c r="G34" i="17" s="1"/>
  <c r="D31" i="17"/>
  <c r="G31" i="17" s="1"/>
  <c r="D28" i="17"/>
  <c r="G28" i="17" s="1"/>
  <c r="D24" i="17"/>
  <c r="G24" i="17" s="1"/>
  <c r="D23" i="17"/>
  <c r="G23" i="17" s="1"/>
  <c r="D18" i="17"/>
  <c r="G18" i="17" s="1"/>
  <c r="D15" i="17"/>
  <c r="G15" i="17" s="1"/>
  <c r="D10" i="17"/>
  <c r="G10" i="17" s="1"/>
  <c r="P52" i="15"/>
  <c r="P47" i="14"/>
  <c r="P50" i="14"/>
  <c r="N31" i="15"/>
  <c r="N25" i="15"/>
  <c r="N27" i="15"/>
  <c r="N33" i="15"/>
  <c r="N41" i="15"/>
  <c r="N15" i="15"/>
  <c r="N43" i="15"/>
  <c r="N7" i="16"/>
  <c r="N18" i="15"/>
  <c r="N10" i="15"/>
  <c r="N12" i="15"/>
  <c r="L50" i="15"/>
  <c r="R50" i="15" s="1"/>
  <c r="N38" i="17"/>
  <c r="N8" i="15"/>
  <c r="J8" i="17"/>
  <c r="M8" i="16"/>
  <c r="L8" i="16"/>
  <c r="M43" i="15"/>
  <c r="N24" i="15"/>
  <c r="P24" i="15" s="1"/>
  <c r="J24" i="17"/>
  <c r="M24" i="16"/>
  <c r="L24" i="16"/>
  <c r="R24" i="16" s="1"/>
  <c r="M25" i="15"/>
  <c r="L52" i="16"/>
  <c r="R52" i="16" s="1"/>
  <c r="M31" i="15"/>
  <c r="J31" i="17"/>
  <c r="L47" i="15"/>
  <c r="R47" i="15" s="1"/>
  <c r="L29" i="15"/>
  <c r="R29" i="15" s="1"/>
  <c r="J29" i="17"/>
  <c r="M15" i="15"/>
  <c r="M4" i="16"/>
  <c r="M18" i="15"/>
  <c r="J18" i="17"/>
  <c r="N14" i="15"/>
  <c r="L42" i="15"/>
  <c r="R42" i="15" s="1"/>
  <c r="J42" i="17"/>
  <c r="N19" i="14"/>
  <c r="P19" i="14" s="1"/>
  <c r="N13" i="14"/>
  <c r="L48" i="16"/>
  <c r="R48" i="16" s="1"/>
  <c r="M27" i="15"/>
  <c r="J27" i="17"/>
  <c r="N44" i="15"/>
  <c r="P44" i="15" s="1"/>
  <c r="J44" i="17"/>
  <c r="M44" i="16"/>
  <c r="L44" i="16"/>
  <c r="R44" i="16" s="1"/>
  <c r="N40" i="15"/>
  <c r="P40" i="15" s="1"/>
  <c r="L37" i="15"/>
  <c r="N36" i="15"/>
  <c r="M36" i="16"/>
  <c r="L36" i="16"/>
  <c r="J22" i="17"/>
  <c r="M22" i="16"/>
  <c r="L22" i="16"/>
  <c r="R22" i="16" s="1"/>
  <c r="L17" i="15"/>
  <c r="R17" i="15" s="1"/>
  <c r="J17" i="17"/>
  <c r="J46" i="17"/>
  <c r="M46" i="16"/>
  <c r="L46" i="16"/>
  <c r="R46" i="16" s="1"/>
  <c r="M7" i="16"/>
  <c r="N34" i="15"/>
  <c r="P34" i="15" s="1"/>
  <c r="M10" i="15"/>
  <c r="N32" i="15"/>
  <c r="P32" i="15" s="1"/>
  <c r="J32" i="17"/>
  <c r="M32" i="16"/>
  <c r="L32" i="16"/>
  <c r="R32" i="16" s="1"/>
  <c r="N31" i="14"/>
  <c r="P31" i="14" s="1"/>
  <c r="N30" i="15"/>
  <c r="P30" i="15" s="1"/>
  <c r="L51" i="15"/>
  <c r="R51" i="15" s="1"/>
  <c r="J51" i="17"/>
  <c r="M33" i="15"/>
  <c r="M41" i="15"/>
  <c r="J41" i="17"/>
  <c r="L39" i="15"/>
  <c r="R39" i="15" s="1"/>
  <c r="N39" i="14"/>
  <c r="P39" i="14" s="1"/>
  <c r="L16" i="16"/>
  <c r="R16" i="16" s="1"/>
  <c r="L49" i="15"/>
  <c r="R49" i="15" s="1"/>
  <c r="N49" i="14"/>
  <c r="P49" i="14" s="1"/>
  <c r="L11" i="15"/>
  <c r="N11" i="14"/>
  <c r="M12" i="15"/>
  <c r="N12" i="14"/>
  <c r="L20" i="16"/>
  <c r="R20" i="16" s="1"/>
  <c r="L3" i="16"/>
  <c r="L5" i="15"/>
  <c r="M5" i="15"/>
  <c r="M53" i="15"/>
  <c r="L53" i="15"/>
  <c r="R53" i="15" s="1"/>
  <c r="L19" i="15"/>
  <c r="R19" i="15" s="1"/>
  <c r="M19" i="15"/>
  <c r="M13" i="15"/>
  <c r="L13" i="15"/>
  <c r="L21" i="15"/>
  <c r="R21" i="15" s="1"/>
  <c r="M21" i="15"/>
  <c r="L35" i="15"/>
  <c r="R35" i="15" s="1"/>
  <c r="M35" i="15"/>
  <c r="M23" i="15"/>
  <c r="L23" i="15"/>
  <c r="R23" i="15" s="1"/>
  <c r="L45" i="15"/>
  <c r="R45" i="15" s="1"/>
  <c r="M45" i="15"/>
  <c r="M26" i="15"/>
  <c r="L26" i="15"/>
  <c r="R26" i="15" s="1"/>
  <c r="J43" i="17"/>
  <c r="J25" i="17"/>
  <c r="J47" i="17"/>
  <c r="M14" i="16"/>
  <c r="L14" i="16"/>
  <c r="N53" i="14"/>
  <c r="P53" i="14" s="1"/>
  <c r="N45" i="14"/>
  <c r="P45" i="14" s="1"/>
  <c r="N5" i="14"/>
  <c r="N28" i="15"/>
  <c r="P28" i="15" s="1"/>
  <c r="J28" i="17"/>
  <c r="M28" i="16"/>
  <c r="L28" i="16"/>
  <c r="R28" i="16" s="1"/>
  <c r="N9" i="15"/>
  <c r="L9" i="16"/>
  <c r="M9" i="16"/>
  <c r="N27" i="14"/>
  <c r="P27" i="14" s="1"/>
  <c r="J40" i="17"/>
  <c r="M40" i="16"/>
  <c r="L40" i="16"/>
  <c r="R40" i="16" s="1"/>
  <c r="N43" i="14"/>
  <c r="P43" i="14" s="1"/>
  <c r="N25" i="14"/>
  <c r="P25" i="14" s="1"/>
  <c r="N22" i="15"/>
  <c r="P22" i="15" s="1"/>
  <c r="N46" i="15"/>
  <c r="P46" i="15" s="1"/>
  <c r="J34" i="17"/>
  <c r="M34" i="16"/>
  <c r="L34" i="16"/>
  <c r="R34" i="16" s="1"/>
  <c r="N10" i="14"/>
  <c r="J30" i="17"/>
  <c r="M30" i="16"/>
  <c r="L30" i="16"/>
  <c r="R30" i="16" s="1"/>
  <c r="N51" i="14"/>
  <c r="P51" i="14" s="1"/>
  <c r="J33" i="17"/>
  <c r="N41" i="14"/>
  <c r="P41" i="14" s="1"/>
  <c r="J39" i="17"/>
  <c r="N15" i="14"/>
  <c r="N16" i="15"/>
  <c r="P16" i="15" s="1"/>
  <c r="J49" i="17"/>
  <c r="N42" i="14"/>
  <c r="P42" i="14" s="1"/>
  <c r="N20" i="15"/>
  <c r="P20" i="15" s="1"/>
  <c r="N26" i="14"/>
  <c r="P26" i="14" s="1"/>
  <c r="N21" i="14"/>
  <c r="P21" i="14" s="1"/>
  <c r="N35" i="14"/>
  <c r="P35" i="14" s="1"/>
  <c r="N23" i="14"/>
  <c r="P23" i="14" s="1"/>
  <c r="P33" i="14"/>
  <c r="P18" i="14"/>
  <c r="S5" i="8"/>
  <c r="O5" i="8"/>
  <c r="P5" i="8" s="1"/>
  <c r="S13" i="8"/>
  <c r="U13" i="8"/>
  <c r="O13" i="8" s="1"/>
  <c r="P13" i="8" s="1"/>
  <c r="S46" i="8"/>
  <c r="O46" i="8"/>
  <c r="U46" i="8"/>
  <c r="S48" i="8"/>
  <c r="O48" i="8"/>
  <c r="U48" i="8"/>
  <c r="S8" i="8"/>
  <c r="U8" i="8"/>
  <c r="O8" i="8" s="1"/>
  <c r="P8" i="8" s="1"/>
  <c r="S36" i="8"/>
  <c r="U36" i="8"/>
  <c r="O36" i="8" s="1"/>
  <c r="P36" i="8" s="1"/>
  <c r="S45" i="8"/>
  <c r="O45" i="8"/>
  <c r="U45" i="8"/>
  <c r="S10" i="8"/>
  <c r="U10" i="8"/>
  <c r="O10" i="8" s="1"/>
  <c r="P10" i="8" s="1"/>
  <c r="O49" i="8"/>
  <c r="S49" i="8"/>
  <c r="U49" i="8"/>
  <c r="S22" i="8"/>
  <c r="U22" i="8"/>
  <c r="O22" i="8" s="1"/>
  <c r="S37" i="9"/>
  <c r="U37" i="9"/>
  <c r="O37" i="9" s="1"/>
  <c r="P37" i="9" s="1"/>
  <c r="S31" i="8"/>
  <c r="U31" i="8"/>
  <c r="O31" i="8" s="1"/>
  <c r="O39" i="8"/>
  <c r="S39" i="8"/>
  <c r="U39" i="8"/>
  <c r="S23" i="8"/>
  <c r="U23" i="8"/>
  <c r="O23" i="8" s="1"/>
  <c r="S11" i="8"/>
  <c r="U11" i="8"/>
  <c r="O11" i="8" s="1"/>
  <c r="P11" i="8" s="1"/>
  <c r="T11" i="8" s="1"/>
  <c r="S29" i="9"/>
  <c r="U29" i="9"/>
  <c r="O29" i="9" s="1"/>
  <c r="S27" i="8"/>
  <c r="U27" i="8"/>
  <c r="O27" i="8" s="1"/>
  <c r="O17" i="8"/>
  <c r="S17" i="8"/>
  <c r="U17" i="8"/>
  <c r="S33" i="8"/>
  <c r="U33" i="8"/>
  <c r="O33" i="8" s="1"/>
  <c r="S9" i="8"/>
  <c r="U9" i="8"/>
  <c r="O9" i="8" s="1"/>
  <c r="P9" i="8" s="1"/>
  <c r="L6" i="16"/>
  <c r="M6" i="16"/>
  <c r="N6" i="15"/>
  <c r="I4" i="8"/>
  <c r="C44" i="17"/>
  <c r="I3" i="7"/>
  <c r="I20" i="8"/>
  <c r="T20" i="8" s="1"/>
  <c r="I43" i="8"/>
  <c r="T43" i="8" s="1"/>
  <c r="I26" i="8"/>
  <c r="T26" i="8" s="1"/>
  <c r="I16" i="8"/>
  <c r="T16" i="8" s="1"/>
  <c r="I35" i="8"/>
  <c r="T35" i="8" s="1"/>
  <c r="I19" i="8"/>
  <c r="T19" i="8" s="1"/>
  <c r="I24" i="8"/>
  <c r="T24" i="8" s="1"/>
  <c r="I12" i="8"/>
  <c r="I30" i="8"/>
  <c r="T30" i="8" s="1"/>
  <c r="I40" i="8"/>
  <c r="T40" i="8" s="1"/>
  <c r="I41" i="8"/>
  <c r="T41" i="8" s="1"/>
  <c r="I32" i="8"/>
  <c r="T32" i="8" s="1"/>
  <c r="I15" i="8"/>
  <c r="I50" i="8"/>
  <c r="T50" i="8" s="1"/>
  <c r="I52" i="8"/>
  <c r="T52" i="8" s="1"/>
  <c r="I28" i="8"/>
  <c r="T28" i="8" s="1"/>
  <c r="I47" i="8"/>
  <c r="T47" i="8" s="1"/>
  <c r="I38" i="8"/>
  <c r="I51" i="8"/>
  <c r="T51" i="8" s="1"/>
  <c r="I44" i="8"/>
  <c r="T44" i="8" s="1"/>
  <c r="I21" i="8"/>
  <c r="T21" i="8" s="1"/>
  <c r="I6" i="8"/>
  <c r="I25" i="9"/>
  <c r="T25" i="9" s="1"/>
  <c r="I53" i="8"/>
  <c r="T53" i="8" s="1"/>
  <c r="C30" i="17"/>
  <c r="C9" i="17"/>
  <c r="C22" i="17"/>
  <c r="C14" i="17"/>
  <c r="C12" i="16"/>
  <c r="L12" i="16" s="1"/>
  <c r="C46" i="17"/>
  <c r="C32" i="17"/>
  <c r="C18" i="16"/>
  <c r="M18" i="16" s="1"/>
  <c r="C42" i="16"/>
  <c r="L42" i="16" s="1"/>
  <c r="R42" i="16" s="1"/>
  <c r="C50" i="16"/>
  <c r="M50" i="16" s="1"/>
  <c r="C10" i="16"/>
  <c r="M10" i="16" s="1"/>
  <c r="C16" i="17"/>
  <c r="L16" i="17" s="1"/>
  <c r="R16" i="17" s="1"/>
  <c r="C34" i="17"/>
  <c r="C48" i="17"/>
  <c r="M48" i="17" s="1"/>
  <c r="C26" i="16"/>
  <c r="C36" i="17"/>
  <c r="C52" i="17"/>
  <c r="L52" i="17" s="1"/>
  <c r="R52" i="17" s="1"/>
  <c r="C20" i="17"/>
  <c r="M20" i="17" s="1"/>
  <c r="C28" i="17"/>
  <c r="C39" i="16"/>
  <c r="L39" i="16" s="1"/>
  <c r="R39" i="16" s="1"/>
  <c r="C35" i="16"/>
  <c r="C37" i="16"/>
  <c r="L37" i="16" s="1"/>
  <c r="C19" i="16"/>
  <c r="C25" i="16"/>
  <c r="L25" i="16" s="1"/>
  <c r="R25" i="16" s="1"/>
  <c r="C47" i="16"/>
  <c r="L47" i="16" s="1"/>
  <c r="R47" i="16" s="1"/>
  <c r="C27" i="16"/>
  <c r="L27" i="16" s="1"/>
  <c r="R27" i="16" s="1"/>
  <c r="C23" i="16"/>
  <c r="C33" i="16"/>
  <c r="M33" i="16" s="1"/>
  <c r="C13" i="16"/>
  <c r="C7" i="17"/>
  <c r="L7" i="17" s="1"/>
  <c r="C45" i="16"/>
  <c r="C17" i="16"/>
  <c r="M17" i="16" s="1"/>
  <c r="C41" i="16"/>
  <c r="M41" i="16" s="1"/>
  <c r="C15" i="16"/>
  <c r="L15" i="16" s="1"/>
  <c r="C29" i="16"/>
  <c r="L29" i="16" s="1"/>
  <c r="R29" i="16" s="1"/>
  <c r="C49" i="16"/>
  <c r="M49" i="16" s="1"/>
  <c r="C21" i="16"/>
  <c r="C53" i="16"/>
  <c r="C31" i="16"/>
  <c r="L31" i="16" s="1"/>
  <c r="R31" i="16" s="1"/>
  <c r="C51" i="16"/>
  <c r="M51" i="16" s="1"/>
  <c r="C43" i="16"/>
  <c r="L43" i="16" s="1"/>
  <c r="R43" i="16" s="1"/>
  <c r="C11" i="16"/>
  <c r="M11" i="16" s="1"/>
  <c r="C5" i="16"/>
  <c r="C4" i="17"/>
  <c r="M4" i="17" s="1"/>
  <c r="C6" i="17"/>
  <c r="C3" i="17"/>
  <c r="L3" i="17" s="1"/>
  <c r="P41" i="15" l="1"/>
  <c r="T13" i="8"/>
  <c r="R13" i="8"/>
  <c r="T9" i="8"/>
  <c r="I9" i="9" s="1"/>
  <c r="R9" i="8"/>
  <c r="R6" i="8"/>
  <c r="R10" i="8"/>
  <c r="T10" i="8"/>
  <c r="T36" i="8"/>
  <c r="R36" i="8"/>
  <c r="T37" i="9"/>
  <c r="R37" i="9"/>
  <c r="R11" i="8"/>
  <c r="T3" i="7"/>
  <c r="R3" i="7"/>
  <c r="T6" i="8"/>
  <c r="U6" i="8"/>
  <c r="T8" i="8"/>
  <c r="R8" i="8"/>
  <c r="P33" i="15"/>
  <c r="P25" i="15"/>
  <c r="U53" i="8"/>
  <c r="P18" i="15"/>
  <c r="N3" i="17"/>
  <c r="N43" i="16"/>
  <c r="N31" i="16"/>
  <c r="N29" i="16"/>
  <c r="N47" i="16"/>
  <c r="N52" i="17"/>
  <c r="N42" i="16"/>
  <c r="N12" i="16"/>
  <c r="N15" i="16"/>
  <c r="N7" i="17"/>
  <c r="N27" i="16"/>
  <c r="N25" i="16"/>
  <c r="N37" i="16"/>
  <c r="N39" i="16"/>
  <c r="N16" i="17"/>
  <c r="L5" i="16"/>
  <c r="M5" i="16"/>
  <c r="L53" i="16"/>
  <c r="R53" i="16" s="1"/>
  <c r="M53" i="16"/>
  <c r="M12" i="16"/>
  <c r="L11" i="16"/>
  <c r="L49" i="16"/>
  <c r="R49" i="16" s="1"/>
  <c r="M39" i="16"/>
  <c r="L33" i="16"/>
  <c r="R33" i="16" s="1"/>
  <c r="M7" i="17"/>
  <c r="N40" i="16"/>
  <c r="P40" i="16" s="1"/>
  <c r="L40" i="17"/>
  <c r="R40" i="17" s="1"/>
  <c r="M40" i="17"/>
  <c r="N9" i="16"/>
  <c r="N14" i="16"/>
  <c r="L14" i="17"/>
  <c r="M14" i="17"/>
  <c r="L4" i="17"/>
  <c r="N4" i="17" s="1"/>
  <c r="M47" i="16"/>
  <c r="M25" i="16"/>
  <c r="M43" i="16"/>
  <c r="M3" i="17"/>
  <c r="N26" i="15"/>
  <c r="P26" i="15" s="1"/>
  <c r="N23" i="15"/>
  <c r="P23" i="15" s="1"/>
  <c r="N13" i="15"/>
  <c r="N53" i="15"/>
  <c r="P53" i="15" s="1"/>
  <c r="N3" i="16"/>
  <c r="L20" i="17"/>
  <c r="R20" i="17" s="1"/>
  <c r="N11" i="15"/>
  <c r="M16" i="17"/>
  <c r="P16" i="17" s="1"/>
  <c r="N16" i="16"/>
  <c r="P16" i="16" s="1"/>
  <c r="N39" i="15"/>
  <c r="P39" i="15" s="1"/>
  <c r="L41" i="16"/>
  <c r="R41" i="16" s="1"/>
  <c r="L51" i="16"/>
  <c r="R51" i="16" s="1"/>
  <c r="N32" i="16"/>
  <c r="P32" i="16" s="1"/>
  <c r="L32" i="17"/>
  <c r="R32" i="17" s="1"/>
  <c r="M32" i="17"/>
  <c r="L10" i="16"/>
  <c r="N46" i="16"/>
  <c r="P46" i="16" s="1"/>
  <c r="L46" i="17"/>
  <c r="R46" i="17" s="1"/>
  <c r="M46" i="17"/>
  <c r="L17" i="16"/>
  <c r="R17" i="16" s="1"/>
  <c r="N17" i="15"/>
  <c r="P17" i="15" s="1"/>
  <c r="N36" i="16"/>
  <c r="L36" i="17"/>
  <c r="M36" i="17"/>
  <c r="M37" i="16"/>
  <c r="M27" i="16"/>
  <c r="L48" i="17"/>
  <c r="R48" i="17" s="1"/>
  <c r="M42" i="16"/>
  <c r="N42" i="15"/>
  <c r="P42" i="15" s="1"/>
  <c r="L18" i="16"/>
  <c r="R18" i="16" s="1"/>
  <c r="M15" i="16"/>
  <c r="M29" i="16"/>
  <c r="P29" i="16" s="1"/>
  <c r="N47" i="15"/>
  <c r="P47" i="15" s="1"/>
  <c r="M31" i="16"/>
  <c r="M52" i="17"/>
  <c r="N52" i="16"/>
  <c r="P52" i="16" s="1"/>
  <c r="N24" i="16"/>
  <c r="P24" i="16" s="1"/>
  <c r="L24" i="17"/>
  <c r="R24" i="17" s="1"/>
  <c r="M24" i="17"/>
  <c r="L50" i="16"/>
  <c r="R50" i="16" s="1"/>
  <c r="N50" i="15"/>
  <c r="P50" i="15" s="1"/>
  <c r="P31" i="15"/>
  <c r="L21" i="16"/>
  <c r="R21" i="16" s="1"/>
  <c r="M21" i="16"/>
  <c r="M45" i="16"/>
  <c r="L45" i="16"/>
  <c r="R45" i="16" s="1"/>
  <c r="M13" i="16"/>
  <c r="L13" i="16"/>
  <c r="L23" i="16"/>
  <c r="R23" i="16" s="1"/>
  <c r="M23" i="16"/>
  <c r="M19" i="16"/>
  <c r="L19" i="16"/>
  <c r="R19" i="16" s="1"/>
  <c r="M35" i="16"/>
  <c r="L35" i="16"/>
  <c r="R35" i="16" s="1"/>
  <c r="L26" i="16"/>
  <c r="R26" i="16" s="1"/>
  <c r="M26" i="16"/>
  <c r="N30" i="16"/>
  <c r="P30" i="16" s="1"/>
  <c r="L30" i="17"/>
  <c r="R30" i="17" s="1"/>
  <c r="M30" i="17"/>
  <c r="N34" i="16"/>
  <c r="P34" i="16" s="1"/>
  <c r="L34" i="17"/>
  <c r="R34" i="17" s="1"/>
  <c r="M34" i="17"/>
  <c r="L9" i="17"/>
  <c r="M9" i="17"/>
  <c r="N28" i="16"/>
  <c r="P28" i="16" s="1"/>
  <c r="L28" i="17"/>
  <c r="R28" i="17" s="1"/>
  <c r="M28" i="17"/>
  <c r="N45" i="15"/>
  <c r="P45" i="15" s="1"/>
  <c r="N35" i="15"/>
  <c r="P35" i="15" s="1"/>
  <c r="N21" i="15"/>
  <c r="P21" i="15" s="1"/>
  <c r="N19" i="15"/>
  <c r="P19" i="15" s="1"/>
  <c r="N5" i="15"/>
  <c r="N20" i="16"/>
  <c r="P20" i="16" s="1"/>
  <c r="N49" i="15"/>
  <c r="P49" i="15" s="1"/>
  <c r="N51" i="15"/>
  <c r="P51" i="15" s="1"/>
  <c r="N22" i="16"/>
  <c r="P22" i="16" s="1"/>
  <c r="M22" i="17"/>
  <c r="L22" i="17"/>
  <c r="R22" i="17" s="1"/>
  <c r="N37" i="15"/>
  <c r="N44" i="16"/>
  <c r="P44" i="16" s="1"/>
  <c r="L44" i="17"/>
  <c r="R44" i="17" s="1"/>
  <c r="M44" i="17"/>
  <c r="N48" i="16"/>
  <c r="P48" i="16" s="1"/>
  <c r="N29" i="15"/>
  <c r="P29" i="15" s="1"/>
  <c r="N8" i="16"/>
  <c r="L8" i="17"/>
  <c r="M8" i="17"/>
  <c r="P43" i="15"/>
  <c r="P27" i="15"/>
  <c r="S38" i="8"/>
  <c r="U38" i="8"/>
  <c r="O38" i="8" s="1"/>
  <c r="P38" i="8" s="1"/>
  <c r="S9" i="9"/>
  <c r="U9" i="9"/>
  <c r="O9" i="9" s="1"/>
  <c r="P9" i="9" s="1"/>
  <c r="S12" i="8"/>
  <c r="U12" i="8"/>
  <c r="O12" i="8" s="1"/>
  <c r="P12" i="8" s="1"/>
  <c r="S3" i="7"/>
  <c r="O3" i="7"/>
  <c r="P3" i="7" s="1"/>
  <c r="U3" i="7"/>
  <c r="S21" i="8"/>
  <c r="O21" i="8"/>
  <c r="U21" i="8"/>
  <c r="O50" i="8"/>
  <c r="S50" i="8"/>
  <c r="U50" i="8"/>
  <c r="S26" i="8"/>
  <c r="U26" i="8"/>
  <c r="O26" i="8" s="1"/>
  <c r="S44" i="8"/>
  <c r="O44" i="8"/>
  <c r="U44" i="8"/>
  <c r="O47" i="8"/>
  <c r="S47" i="8"/>
  <c r="U47" i="8"/>
  <c r="S15" i="8"/>
  <c r="U15" i="8"/>
  <c r="O15" i="8" s="1"/>
  <c r="P15" i="8" s="1"/>
  <c r="U40" i="8"/>
  <c r="S40" i="8"/>
  <c r="O40" i="8"/>
  <c r="S19" i="8"/>
  <c r="U19" i="8"/>
  <c r="O19" i="8" s="1"/>
  <c r="S43" i="8"/>
  <c r="O43" i="8"/>
  <c r="U43" i="8"/>
  <c r="S52" i="8"/>
  <c r="O52" i="8"/>
  <c r="U52" i="8"/>
  <c r="O16" i="8"/>
  <c r="S16" i="8"/>
  <c r="U16" i="8"/>
  <c r="O41" i="8"/>
  <c r="S41" i="8"/>
  <c r="U41" i="8"/>
  <c r="S24" i="8"/>
  <c r="U24" i="8"/>
  <c r="O24" i="8" s="1"/>
  <c r="S25" i="9"/>
  <c r="U25" i="9"/>
  <c r="O25" i="9" s="1"/>
  <c r="S51" i="8"/>
  <c r="O51" i="8"/>
  <c r="U51" i="8"/>
  <c r="S28" i="8"/>
  <c r="U28" i="8"/>
  <c r="O28" i="8" s="1"/>
  <c r="S32" i="8"/>
  <c r="U32" i="8"/>
  <c r="O32" i="8" s="1"/>
  <c r="S30" i="8"/>
  <c r="U30" i="8"/>
  <c r="O30" i="8" s="1"/>
  <c r="S35" i="8"/>
  <c r="O35" i="8"/>
  <c r="U35" i="8"/>
  <c r="S20" i="8"/>
  <c r="U20" i="8"/>
  <c r="O20" i="8" s="1"/>
  <c r="S4" i="8"/>
  <c r="U4" i="8"/>
  <c r="O4" i="8" s="1"/>
  <c r="P4" i="8" s="1"/>
  <c r="T4" i="8" s="1"/>
  <c r="M6" i="17"/>
  <c r="L6" i="17"/>
  <c r="S6" i="8"/>
  <c r="O6" i="8"/>
  <c r="P6" i="8" s="1"/>
  <c r="N6" i="16"/>
  <c r="S53" i="8"/>
  <c r="O53" i="8"/>
  <c r="I3" i="8"/>
  <c r="I13" i="9"/>
  <c r="I18" i="9"/>
  <c r="T18" i="9" s="1"/>
  <c r="I34" i="9"/>
  <c r="T34" i="9" s="1"/>
  <c r="I31" i="9"/>
  <c r="T31" i="9" s="1"/>
  <c r="I45" i="9"/>
  <c r="T45" i="9" s="1"/>
  <c r="I42" i="9"/>
  <c r="T42" i="9" s="1"/>
  <c r="I14" i="9"/>
  <c r="I49" i="9"/>
  <c r="T49" i="9" s="1"/>
  <c r="C42" i="17"/>
  <c r="M42" i="17" s="1"/>
  <c r="C10" i="17"/>
  <c r="L10" i="17" s="1"/>
  <c r="C12" i="17"/>
  <c r="M12" i="17" s="1"/>
  <c r="C26" i="17"/>
  <c r="C50" i="17"/>
  <c r="C18" i="17"/>
  <c r="M18" i="17" s="1"/>
  <c r="C13" i="17"/>
  <c r="C33" i="17"/>
  <c r="M33" i="17" s="1"/>
  <c r="C23" i="17"/>
  <c r="C47" i="17"/>
  <c r="L47" i="17" s="1"/>
  <c r="R47" i="17" s="1"/>
  <c r="C25" i="17"/>
  <c r="L25" i="17" s="1"/>
  <c r="R25" i="17" s="1"/>
  <c r="C37" i="17"/>
  <c r="M37" i="17" s="1"/>
  <c r="C35" i="17"/>
  <c r="C11" i="17"/>
  <c r="M11" i="17" s="1"/>
  <c r="C51" i="17"/>
  <c r="L51" i="17" s="1"/>
  <c r="R51" i="17" s="1"/>
  <c r="C31" i="17"/>
  <c r="L31" i="17" s="1"/>
  <c r="R31" i="17" s="1"/>
  <c r="C21" i="17"/>
  <c r="C29" i="17"/>
  <c r="M29" i="17" s="1"/>
  <c r="C41" i="17"/>
  <c r="M41" i="17" s="1"/>
  <c r="C17" i="17"/>
  <c r="L17" i="17" s="1"/>
  <c r="R17" i="17" s="1"/>
  <c r="C45" i="17"/>
  <c r="C27" i="17"/>
  <c r="M27" i="17" s="1"/>
  <c r="C19" i="17"/>
  <c r="C39" i="17"/>
  <c r="L39" i="17" s="1"/>
  <c r="R39" i="17" s="1"/>
  <c r="C43" i="17"/>
  <c r="L43" i="17" s="1"/>
  <c r="R43" i="17" s="1"/>
  <c r="C53" i="17"/>
  <c r="C49" i="17"/>
  <c r="M49" i="17" s="1"/>
  <c r="C15" i="17"/>
  <c r="M15" i="17" s="1"/>
  <c r="C5" i="17"/>
  <c r="R12" i="8" l="1"/>
  <c r="T12" i="8"/>
  <c r="R9" i="9"/>
  <c r="T9" i="9"/>
  <c r="I9" i="10" s="1"/>
  <c r="T38" i="8"/>
  <c r="R38" i="8"/>
  <c r="T15" i="8"/>
  <c r="R15" i="8"/>
  <c r="T3" i="8"/>
  <c r="R3" i="8"/>
  <c r="R4" i="8"/>
  <c r="P25" i="16"/>
  <c r="I4" i="9"/>
  <c r="P42" i="16"/>
  <c r="N39" i="17"/>
  <c r="N17" i="17"/>
  <c r="N47" i="17"/>
  <c r="N10" i="17"/>
  <c r="N43" i="17"/>
  <c r="N51" i="17"/>
  <c r="N25" i="17"/>
  <c r="N31" i="17"/>
  <c r="N8" i="17"/>
  <c r="M31" i="17"/>
  <c r="L15" i="17"/>
  <c r="L42" i="17"/>
  <c r="R42" i="17" s="1"/>
  <c r="L27" i="17"/>
  <c r="R27" i="17" s="1"/>
  <c r="M17" i="17"/>
  <c r="L41" i="17"/>
  <c r="R41" i="17" s="1"/>
  <c r="M43" i="17"/>
  <c r="M47" i="17"/>
  <c r="N28" i="17"/>
  <c r="P28" i="17" s="1"/>
  <c r="N9" i="17"/>
  <c r="N34" i="17"/>
  <c r="P34" i="17" s="1"/>
  <c r="L33" i="17"/>
  <c r="R33" i="17" s="1"/>
  <c r="M39" i="17"/>
  <c r="L49" i="17"/>
  <c r="R49" i="17" s="1"/>
  <c r="L12" i="17"/>
  <c r="N26" i="16"/>
  <c r="P26" i="16" s="1"/>
  <c r="N23" i="16"/>
  <c r="P23" i="16" s="1"/>
  <c r="N21" i="16"/>
  <c r="P21" i="16" s="1"/>
  <c r="N50" i="16"/>
  <c r="P50" i="16" s="1"/>
  <c r="N24" i="17"/>
  <c r="P24" i="17" s="1"/>
  <c r="L29" i="17"/>
  <c r="R29" i="17" s="1"/>
  <c r="L18" i="17"/>
  <c r="R18" i="17" s="1"/>
  <c r="N48" i="17"/>
  <c r="P48" i="17" s="1"/>
  <c r="L37" i="17"/>
  <c r="N36" i="17"/>
  <c r="N17" i="16"/>
  <c r="P17" i="16" s="1"/>
  <c r="N46" i="17"/>
  <c r="P46" i="17" s="1"/>
  <c r="M10" i="17"/>
  <c r="N10" i="16"/>
  <c r="N32" i="17"/>
  <c r="P32" i="17" s="1"/>
  <c r="M51" i="17"/>
  <c r="P51" i="17" s="1"/>
  <c r="N41" i="16"/>
  <c r="P41" i="16" s="1"/>
  <c r="N20" i="17"/>
  <c r="P20" i="17" s="1"/>
  <c r="M25" i="17"/>
  <c r="P25" i="17" s="1"/>
  <c r="L11" i="17"/>
  <c r="N11" i="16"/>
  <c r="N53" i="16"/>
  <c r="P53" i="16" s="1"/>
  <c r="N5" i="16"/>
  <c r="P39" i="16"/>
  <c r="P27" i="16"/>
  <c r="P52" i="17"/>
  <c r="P31" i="16"/>
  <c r="P43" i="16"/>
  <c r="L53" i="17"/>
  <c r="R53" i="17" s="1"/>
  <c r="M53" i="17"/>
  <c r="M26" i="17"/>
  <c r="L26" i="17"/>
  <c r="R26" i="17" s="1"/>
  <c r="L5" i="17"/>
  <c r="M5" i="17"/>
  <c r="L19" i="17"/>
  <c r="R19" i="17" s="1"/>
  <c r="M19" i="17"/>
  <c r="L45" i="17"/>
  <c r="R45" i="17" s="1"/>
  <c r="M45" i="17"/>
  <c r="L21" i="17"/>
  <c r="R21" i="17" s="1"/>
  <c r="M21" i="17"/>
  <c r="M35" i="17"/>
  <c r="L35" i="17"/>
  <c r="R35" i="17" s="1"/>
  <c r="M23" i="17"/>
  <c r="L23" i="17"/>
  <c r="R23" i="17" s="1"/>
  <c r="L13" i="17"/>
  <c r="M13" i="17"/>
  <c r="L50" i="17"/>
  <c r="R50" i="17" s="1"/>
  <c r="M50" i="17"/>
  <c r="N44" i="17"/>
  <c r="P44" i="17" s="1"/>
  <c r="N22" i="17"/>
  <c r="P22" i="17" s="1"/>
  <c r="N30" i="17"/>
  <c r="P30" i="17" s="1"/>
  <c r="N35" i="16"/>
  <c r="P35" i="16" s="1"/>
  <c r="N19" i="16"/>
  <c r="P19" i="16" s="1"/>
  <c r="N13" i="16"/>
  <c r="N45" i="16"/>
  <c r="P45" i="16" s="1"/>
  <c r="N18" i="16"/>
  <c r="P18" i="16" s="1"/>
  <c r="N51" i="16"/>
  <c r="P51" i="16" s="1"/>
  <c r="N14" i="17"/>
  <c r="N40" i="17"/>
  <c r="P40" i="17" s="1"/>
  <c r="N33" i="16"/>
  <c r="P33" i="16" s="1"/>
  <c r="N49" i="16"/>
  <c r="P49" i="16" s="1"/>
  <c r="P47" i="16"/>
  <c r="O45" i="9"/>
  <c r="S45" i="9"/>
  <c r="U45" i="9"/>
  <c r="S13" i="9"/>
  <c r="U13" i="9"/>
  <c r="O13" i="9" s="1"/>
  <c r="P13" i="9" s="1"/>
  <c r="S49" i="9"/>
  <c r="O49" i="9"/>
  <c r="U49" i="9"/>
  <c r="O3" i="8"/>
  <c r="P3" i="8" s="1"/>
  <c r="S3" i="8"/>
  <c r="U3" i="8"/>
  <c r="S14" i="9"/>
  <c r="U14" i="9"/>
  <c r="O14" i="9" s="1"/>
  <c r="P14" i="9" s="1"/>
  <c r="S34" i="9"/>
  <c r="U34" i="9"/>
  <c r="O34" i="9" s="1"/>
  <c r="S31" i="9"/>
  <c r="U31" i="9"/>
  <c r="O31" i="9" s="1"/>
  <c r="S42" i="9"/>
  <c r="O42" i="9"/>
  <c r="U42" i="9"/>
  <c r="S18" i="9"/>
  <c r="U18" i="9"/>
  <c r="O18" i="9" s="1"/>
  <c r="N6" i="17"/>
  <c r="I5" i="9"/>
  <c r="U5" i="9" s="1"/>
  <c r="I27" i="9"/>
  <c r="T27" i="9" s="1"/>
  <c r="I10" i="9"/>
  <c r="I48" i="9"/>
  <c r="T48" i="9" s="1"/>
  <c r="I46" i="9"/>
  <c r="T46" i="9" s="1"/>
  <c r="I22" i="9"/>
  <c r="T22" i="9" s="1"/>
  <c r="I29" i="10"/>
  <c r="T29" i="10" s="1"/>
  <c r="I39" i="9"/>
  <c r="T39" i="9" s="1"/>
  <c r="I50" i="9"/>
  <c r="T50" i="9" s="1"/>
  <c r="I23" i="9"/>
  <c r="T23" i="9" s="1"/>
  <c r="I37" i="10"/>
  <c r="I36" i="9"/>
  <c r="I17" i="9"/>
  <c r="T17" i="9" s="1"/>
  <c r="I11" i="9"/>
  <c r="I8" i="9"/>
  <c r="I33" i="9"/>
  <c r="T33" i="9" s="1"/>
  <c r="I26" i="9"/>
  <c r="T26" i="9" s="1"/>
  <c r="P39" i="17" l="1"/>
  <c r="P43" i="17"/>
  <c r="T13" i="9"/>
  <c r="R13" i="9"/>
  <c r="T14" i="9"/>
  <c r="R14" i="9"/>
  <c r="T5" i="9"/>
  <c r="R5" i="9"/>
  <c r="U4" i="9"/>
  <c r="O4" i="9" s="1"/>
  <c r="P4" i="9" s="1"/>
  <c r="T4" i="9" s="1"/>
  <c r="P31" i="17"/>
  <c r="P47" i="17"/>
  <c r="S4" i="9"/>
  <c r="N50" i="17"/>
  <c r="P50" i="17" s="1"/>
  <c r="N13" i="17"/>
  <c r="N21" i="17"/>
  <c r="P21" i="17" s="1"/>
  <c r="N45" i="17"/>
  <c r="P45" i="17" s="1"/>
  <c r="N19" i="17"/>
  <c r="P19" i="17" s="1"/>
  <c r="N5" i="17"/>
  <c r="N53" i="17"/>
  <c r="P53" i="17" s="1"/>
  <c r="N11" i="17"/>
  <c r="N18" i="17"/>
  <c r="P18" i="17" s="1"/>
  <c r="N12" i="17"/>
  <c r="N41" i="17"/>
  <c r="P41" i="17" s="1"/>
  <c r="N27" i="17"/>
  <c r="P27" i="17" s="1"/>
  <c r="N15" i="17"/>
  <c r="P17" i="17"/>
  <c r="N23" i="17"/>
  <c r="P23" i="17" s="1"/>
  <c r="N35" i="17"/>
  <c r="P35" i="17" s="1"/>
  <c r="N26" i="17"/>
  <c r="P26" i="17" s="1"/>
  <c r="N37" i="17"/>
  <c r="N29" i="17"/>
  <c r="P29" i="17" s="1"/>
  <c r="N49" i="17"/>
  <c r="P49" i="17" s="1"/>
  <c r="N33" i="17"/>
  <c r="P33" i="17" s="1"/>
  <c r="N42" i="17"/>
  <c r="P42" i="17" s="1"/>
  <c r="S8" i="9"/>
  <c r="U8" i="9"/>
  <c r="O8" i="9" s="1"/>
  <c r="P8" i="9" s="1"/>
  <c r="T8" i="9" s="1"/>
  <c r="S29" i="10"/>
  <c r="U29" i="10"/>
  <c r="O29" i="10" s="1"/>
  <c r="S48" i="9"/>
  <c r="O48" i="9"/>
  <c r="U48" i="9"/>
  <c r="S9" i="10"/>
  <c r="U9" i="10"/>
  <c r="O9" i="10" s="1"/>
  <c r="P9" i="10" s="1"/>
  <c r="S17" i="9"/>
  <c r="O17" i="9"/>
  <c r="U17" i="9"/>
  <c r="S37" i="10"/>
  <c r="U37" i="10"/>
  <c r="O37" i="10" s="1"/>
  <c r="P37" i="10" s="1"/>
  <c r="S11" i="9"/>
  <c r="U11" i="9"/>
  <c r="O11" i="9" s="1"/>
  <c r="P11" i="9" s="1"/>
  <c r="T11" i="9" s="1"/>
  <c r="S23" i="9"/>
  <c r="U23" i="9"/>
  <c r="O23" i="9" s="1"/>
  <c r="S10" i="9"/>
  <c r="U10" i="9"/>
  <c r="O10" i="9" s="1"/>
  <c r="P10" i="9" s="1"/>
  <c r="R10" i="9" s="1"/>
  <c r="S26" i="9"/>
  <c r="U26" i="9"/>
  <c r="O26" i="9" s="1"/>
  <c r="S50" i="9"/>
  <c r="O50" i="9"/>
  <c r="U50" i="9"/>
  <c r="S22" i="9"/>
  <c r="U22" i="9"/>
  <c r="O22" i="9" s="1"/>
  <c r="S27" i="9"/>
  <c r="U27" i="9"/>
  <c r="O27" i="9" s="1"/>
  <c r="S33" i="9"/>
  <c r="U33" i="9"/>
  <c r="O33" i="9" s="1"/>
  <c r="S36" i="9"/>
  <c r="U36" i="9"/>
  <c r="O36" i="9" s="1"/>
  <c r="P36" i="9" s="1"/>
  <c r="S39" i="9"/>
  <c r="O39" i="9"/>
  <c r="U39" i="9"/>
  <c r="S46" i="9"/>
  <c r="O46" i="9"/>
  <c r="U46" i="9"/>
  <c r="O5" i="9"/>
  <c r="P5" i="9" s="1"/>
  <c r="S5" i="9"/>
  <c r="I41" i="9"/>
  <c r="T41" i="9" s="1"/>
  <c r="I38" i="9"/>
  <c r="I15" i="9"/>
  <c r="I26" i="10"/>
  <c r="T26" i="10" s="1"/>
  <c r="I6" i="9"/>
  <c r="I24" i="9"/>
  <c r="T24" i="9" s="1"/>
  <c r="I16" i="9"/>
  <c r="T16" i="9" s="1"/>
  <c r="I35" i="9"/>
  <c r="T35" i="9" s="1"/>
  <c r="I53" i="9"/>
  <c r="T53" i="9" s="1"/>
  <c r="I19" i="9"/>
  <c r="T19" i="9" s="1"/>
  <c r="I51" i="9"/>
  <c r="T51" i="9" s="1"/>
  <c r="I40" i="9"/>
  <c r="T40" i="9" s="1"/>
  <c r="I30" i="9"/>
  <c r="T30" i="9" s="1"/>
  <c r="I13" i="10"/>
  <c r="I52" i="9"/>
  <c r="T52" i="9" s="1"/>
  <c r="I44" i="9"/>
  <c r="T44" i="9" s="1"/>
  <c r="I21" i="9"/>
  <c r="T21" i="9" s="1"/>
  <c r="I20" i="9"/>
  <c r="T20" i="9" s="1"/>
  <c r="I47" i="9"/>
  <c r="T47" i="9" s="1"/>
  <c r="I49" i="10"/>
  <c r="T49" i="10" s="1"/>
  <c r="I28" i="9"/>
  <c r="T28" i="9" s="1"/>
  <c r="I43" i="9"/>
  <c r="T43" i="9" s="1"/>
  <c r="I12" i="9"/>
  <c r="I32" i="9"/>
  <c r="T32" i="9" s="1"/>
  <c r="I25" i="10"/>
  <c r="T25" i="10" s="1"/>
  <c r="I45" i="10"/>
  <c r="T45" i="10" s="1"/>
  <c r="I3" i="9"/>
  <c r="T9" i="10" l="1"/>
  <c r="R9" i="10"/>
  <c r="R6" i="9"/>
  <c r="T10" i="9"/>
  <c r="R4" i="9"/>
  <c r="T36" i="9"/>
  <c r="R36" i="9"/>
  <c r="T37" i="10"/>
  <c r="R37" i="10"/>
  <c r="R11" i="9"/>
  <c r="T3" i="9"/>
  <c r="R3" i="9"/>
  <c r="T6" i="9"/>
  <c r="U6" i="9"/>
  <c r="R8" i="9"/>
  <c r="U53" i="9"/>
  <c r="O3" i="9"/>
  <c r="P3" i="9" s="1"/>
  <c r="S3" i="9"/>
  <c r="U3" i="9"/>
  <c r="S52" i="9"/>
  <c r="O52" i="9"/>
  <c r="U52" i="9"/>
  <c r="S20" i="9"/>
  <c r="U20" i="9"/>
  <c r="O20" i="9" s="1"/>
  <c r="S24" i="9"/>
  <c r="U24" i="9"/>
  <c r="O24" i="9" s="1"/>
  <c r="S25" i="10"/>
  <c r="U25" i="10"/>
  <c r="O25" i="10" s="1"/>
  <c r="S28" i="9"/>
  <c r="U28" i="9"/>
  <c r="O28" i="9" s="1"/>
  <c r="O21" i="9"/>
  <c r="S21" i="9"/>
  <c r="U21" i="9"/>
  <c r="S30" i="9"/>
  <c r="U30" i="9"/>
  <c r="O30" i="9" s="1"/>
  <c r="S38" i="9"/>
  <c r="U38" i="9"/>
  <c r="O38" i="9" s="1"/>
  <c r="P38" i="9" s="1"/>
  <c r="S12" i="9"/>
  <c r="U12" i="9"/>
  <c r="O12" i="9" s="1"/>
  <c r="P12" i="9" s="1"/>
  <c r="S47" i="9"/>
  <c r="O47" i="9"/>
  <c r="U47" i="9"/>
  <c r="S51" i="9"/>
  <c r="O51" i="9"/>
  <c r="U51" i="9"/>
  <c r="O16" i="9"/>
  <c r="S16" i="9"/>
  <c r="U16" i="9"/>
  <c r="S26" i="10"/>
  <c r="U26" i="10"/>
  <c r="O26" i="10" s="1"/>
  <c r="S45" i="10"/>
  <c r="U45" i="10"/>
  <c r="O45" i="10"/>
  <c r="S43" i="9"/>
  <c r="O43" i="9"/>
  <c r="U43" i="9"/>
  <c r="U13" i="10"/>
  <c r="O13" i="10" s="1"/>
  <c r="P13" i="10" s="1"/>
  <c r="S13" i="10"/>
  <c r="S19" i="9"/>
  <c r="U19" i="9"/>
  <c r="O19" i="9" s="1"/>
  <c r="S15" i="9"/>
  <c r="U15" i="9"/>
  <c r="O15" i="9" s="1"/>
  <c r="P15" i="9" s="1"/>
  <c r="S32" i="9"/>
  <c r="U32" i="9"/>
  <c r="O32" i="9" s="1"/>
  <c r="S49" i="10"/>
  <c r="O49" i="10"/>
  <c r="U49" i="10"/>
  <c r="O44" i="9"/>
  <c r="S44" i="9"/>
  <c r="U44" i="9"/>
  <c r="S40" i="9"/>
  <c r="O40" i="9"/>
  <c r="U40" i="9"/>
  <c r="S35" i="9"/>
  <c r="O35" i="9"/>
  <c r="U35" i="9"/>
  <c r="S41" i="9"/>
  <c r="O41" i="9"/>
  <c r="U41" i="9"/>
  <c r="S6" i="9"/>
  <c r="O6" i="9"/>
  <c r="P6" i="9" s="1"/>
  <c r="O53" i="9"/>
  <c r="S53" i="9"/>
  <c r="I4" i="10"/>
  <c r="I5" i="10"/>
  <c r="U5" i="10" s="1"/>
  <c r="I23" i="10"/>
  <c r="T23" i="10" s="1"/>
  <c r="I31" i="10"/>
  <c r="T31" i="10" s="1"/>
  <c r="I34" i="10"/>
  <c r="T34" i="10" s="1"/>
  <c r="I14" i="10"/>
  <c r="I42" i="10"/>
  <c r="T42" i="10" s="1"/>
  <c r="I18" i="10"/>
  <c r="T18" i="10" s="1"/>
  <c r="I17" i="10"/>
  <c r="T17" i="10" s="1"/>
  <c r="R13" i="10" l="1"/>
  <c r="T13" i="10"/>
  <c r="R12" i="9"/>
  <c r="T12" i="9"/>
  <c r="T38" i="9"/>
  <c r="R38" i="9"/>
  <c r="T15" i="9"/>
  <c r="R15" i="9"/>
  <c r="T5" i="10"/>
  <c r="R5" i="10"/>
  <c r="S17" i="10"/>
  <c r="O17" i="10"/>
  <c r="U17" i="10"/>
  <c r="S34" i="10"/>
  <c r="U34" i="10"/>
  <c r="O34" i="10" s="1"/>
  <c r="S4" i="10"/>
  <c r="U4" i="10"/>
  <c r="O4" i="10" s="1"/>
  <c r="P4" i="10" s="1"/>
  <c r="T4" i="10" s="1"/>
  <c r="S18" i="10"/>
  <c r="U18" i="10"/>
  <c r="O18" i="10" s="1"/>
  <c r="U31" i="10"/>
  <c r="S31" i="10"/>
  <c r="O31" i="10"/>
  <c r="S42" i="10"/>
  <c r="O42" i="10"/>
  <c r="U42" i="10"/>
  <c r="S23" i="10"/>
  <c r="U23" i="10"/>
  <c r="O23" i="10" s="1"/>
  <c r="S14" i="10"/>
  <c r="U14" i="10"/>
  <c r="O14" i="10" s="1"/>
  <c r="P14" i="10" s="1"/>
  <c r="T14" i="10" s="1"/>
  <c r="O5" i="10"/>
  <c r="P5" i="10" s="1"/>
  <c r="S5" i="10"/>
  <c r="I23" i="11"/>
  <c r="T23" i="11" s="1"/>
  <c r="I48" i="10"/>
  <c r="T48" i="10" s="1"/>
  <c r="I50" i="10"/>
  <c r="T50" i="10" s="1"/>
  <c r="I8" i="10"/>
  <c r="I36" i="10"/>
  <c r="I9" i="11"/>
  <c r="I10" i="10"/>
  <c r="I11" i="10"/>
  <c r="I33" i="10"/>
  <c r="T33" i="10" s="1"/>
  <c r="I39" i="10"/>
  <c r="T39" i="10" s="1"/>
  <c r="I51" i="10"/>
  <c r="T51" i="10" s="1"/>
  <c r="I29" i="11"/>
  <c r="T29" i="11" s="1"/>
  <c r="I27" i="10"/>
  <c r="T27" i="10" s="1"/>
  <c r="I22" i="10"/>
  <c r="T22" i="10" s="1"/>
  <c r="I46" i="10"/>
  <c r="T46" i="10" s="1"/>
  <c r="I16" i="10"/>
  <c r="T16" i="10" s="1"/>
  <c r="I37" i="11"/>
  <c r="I3" i="10"/>
  <c r="R14" i="10" l="1"/>
  <c r="T3" i="10"/>
  <c r="R3" i="10"/>
  <c r="R4" i="10"/>
  <c r="S37" i="11"/>
  <c r="U37" i="11"/>
  <c r="O37" i="11" s="1"/>
  <c r="P37" i="11" s="1"/>
  <c r="S36" i="10"/>
  <c r="U36" i="10"/>
  <c r="O36" i="10" s="1"/>
  <c r="P36" i="10" s="1"/>
  <c r="O46" i="10"/>
  <c r="U46" i="10"/>
  <c r="S46" i="10"/>
  <c r="S51" i="10"/>
  <c r="O51" i="10"/>
  <c r="U51" i="10"/>
  <c r="S10" i="10"/>
  <c r="U10" i="10"/>
  <c r="O10" i="10" s="1"/>
  <c r="P10" i="10" s="1"/>
  <c r="S50" i="10"/>
  <c r="O50" i="10"/>
  <c r="U50" i="10"/>
  <c r="O3" i="10"/>
  <c r="P3" i="10" s="1"/>
  <c r="S3" i="10"/>
  <c r="U3" i="10"/>
  <c r="S22" i="10"/>
  <c r="U22" i="10"/>
  <c r="O22" i="10" s="1"/>
  <c r="O39" i="10"/>
  <c r="S39" i="10"/>
  <c r="U39" i="10"/>
  <c r="S9" i="11"/>
  <c r="U9" i="11"/>
  <c r="O9" i="11" s="1"/>
  <c r="P9" i="11" s="1"/>
  <c r="O48" i="10"/>
  <c r="S48" i="10"/>
  <c r="U48" i="10"/>
  <c r="S27" i="10"/>
  <c r="U27" i="10"/>
  <c r="O27" i="10" s="1"/>
  <c r="S33" i="10"/>
  <c r="U33" i="10"/>
  <c r="O33" i="10" s="1"/>
  <c r="O16" i="10"/>
  <c r="S16" i="10"/>
  <c r="U16" i="10"/>
  <c r="S29" i="11"/>
  <c r="U29" i="11"/>
  <c r="O29" i="11" s="1"/>
  <c r="S11" i="10"/>
  <c r="U11" i="10"/>
  <c r="O11" i="10" s="1"/>
  <c r="P11" i="10" s="1"/>
  <c r="S8" i="10"/>
  <c r="U8" i="10"/>
  <c r="O8" i="10" s="1"/>
  <c r="P8" i="10" s="1"/>
  <c r="T8" i="10" s="1"/>
  <c r="S23" i="11"/>
  <c r="U23" i="11"/>
  <c r="O23" i="11" s="1"/>
  <c r="I52" i="10"/>
  <c r="T52" i="10" s="1"/>
  <c r="I47" i="10"/>
  <c r="T47" i="10" s="1"/>
  <c r="I28" i="10"/>
  <c r="T28" i="10" s="1"/>
  <c r="I35" i="10"/>
  <c r="T35" i="10" s="1"/>
  <c r="I6" i="10"/>
  <c r="I45" i="11"/>
  <c r="T45" i="11" s="1"/>
  <c r="I20" i="10"/>
  <c r="T20" i="10" s="1"/>
  <c r="I19" i="10"/>
  <c r="T19" i="10" s="1"/>
  <c r="I15" i="10"/>
  <c r="I30" i="10"/>
  <c r="T30" i="10" s="1"/>
  <c r="I49" i="11"/>
  <c r="T49" i="11" s="1"/>
  <c r="I53" i="10"/>
  <c r="T53" i="10" s="1"/>
  <c r="I32" i="10"/>
  <c r="T32" i="10" s="1"/>
  <c r="I38" i="10"/>
  <c r="I12" i="10"/>
  <c r="I25" i="11"/>
  <c r="T25" i="11" s="1"/>
  <c r="I26" i="11"/>
  <c r="T26" i="11" s="1"/>
  <c r="I43" i="10"/>
  <c r="T43" i="10" s="1"/>
  <c r="I5" i="11"/>
  <c r="U5" i="11" s="1"/>
  <c r="I24" i="10"/>
  <c r="T24" i="10" s="1"/>
  <c r="I44" i="10"/>
  <c r="T44" i="10" s="1"/>
  <c r="I41" i="10"/>
  <c r="T41" i="10" s="1"/>
  <c r="I40" i="10"/>
  <c r="T40" i="10" s="1"/>
  <c r="I21" i="10"/>
  <c r="T21" i="10" s="1"/>
  <c r="I13" i="11"/>
  <c r="I18" i="11"/>
  <c r="T18" i="11" s="1"/>
  <c r="R9" i="11" l="1"/>
  <c r="T9" i="11"/>
  <c r="R6" i="10"/>
  <c r="R10" i="10"/>
  <c r="T10" i="10"/>
  <c r="R11" i="10"/>
  <c r="T11" i="10"/>
  <c r="R36" i="10"/>
  <c r="T36" i="10"/>
  <c r="R37" i="11"/>
  <c r="T37" i="11"/>
  <c r="T6" i="10"/>
  <c r="U6" i="10"/>
  <c r="R8" i="10"/>
  <c r="T5" i="11"/>
  <c r="R5" i="11"/>
  <c r="U53" i="10"/>
  <c r="S21" i="10"/>
  <c r="O21" i="10"/>
  <c r="U21" i="10"/>
  <c r="S19" i="10"/>
  <c r="U19" i="10"/>
  <c r="O19" i="10" s="1"/>
  <c r="O40" i="10"/>
  <c r="S40" i="10"/>
  <c r="U40" i="10"/>
  <c r="S5" i="11"/>
  <c r="O5" i="11"/>
  <c r="P5" i="11" s="1"/>
  <c r="S12" i="10"/>
  <c r="U12" i="10"/>
  <c r="O12" i="10" s="1"/>
  <c r="P12" i="10" s="1"/>
  <c r="O49" i="11"/>
  <c r="S49" i="11"/>
  <c r="U49" i="11"/>
  <c r="S35" i="10"/>
  <c r="O35" i="10"/>
  <c r="U35" i="10"/>
  <c r="U18" i="11"/>
  <c r="O18" i="11" s="1"/>
  <c r="S18" i="11"/>
  <c r="O41" i="10"/>
  <c r="S41" i="10"/>
  <c r="U41" i="10"/>
  <c r="S43" i="10"/>
  <c r="O43" i="10"/>
  <c r="U43" i="10"/>
  <c r="S38" i="10"/>
  <c r="U38" i="10"/>
  <c r="O38" i="10" s="1"/>
  <c r="P38" i="10" s="1"/>
  <c r="S30" i="10"/>
  <c r="U30" i="10"/>
  <c r="O30" i="10" s="1"/>
  <c r="S20" i="10"/>
  <c r="U20" i="10"/>
  <c r="O20" i="10" s="1"/>
  <c r="S28" i="10"/>
  <c r="U28" i="10"/>
  <c r="O28" i="10" s="1"/>
  <c r="S13" i="11"/>
  <c r="U13" i="11"/>
  <c r="O13" i="11" s="1"/>
  <c r="P13" i="11" s="1"/>
  <c r="S44" i="10"/>
  <c r="O44" i="10"/>
  <c r="U44" i="10"/>
  <c r="S26" i="11"/>
  <c r="U26" i="11"/>
  <c r="O26" i="11" s="1"/>
  <c r="S32" i="10"/>
  <c r="U32" i="10"/>
  <c r="O32" i="10" s="1"/>
  <c r="S15" i="10"/>
  <c r="U15" i="10"/>
  <c r="O15" i="10" s="1"/>
  <c r="P15" i="10" s="1"/>
  <c r="S45" i="11"/>
  <c r="O45" i="11"/>
  <c r="U45" i="11"/>
  <c r="U47" i="10"/>
  <c r="O47" i="10"/>
  <c r="S47" i="10"/>
  <c r="S24" i="10"/>
  <c r="U24" i="10"/>
  <c r="O24" i="10" s="1"/>
  <c r="S25" i="11"/>
  <c r="U25" i="11"/>
  <c r="O25" i="11" s="1"/>
  <c r="O52" i="10"/>
  <c r="S52" i="10"/>
  <c r="U52" i="10"/>
  <c r="S6" i="10"/>
  <c r="O6" i="10"/>
  <c r="P6" i="10" s="1"/>
  <c r="O53" i="10"/>
  <c r="S53" i="10"/>
  <c r="I4" i="11"/>
  <c r="I42" i="11"/>
  <c r="T42" i="11" s="1"/>
  <c r="I5" i="12"/>
  <c r="U5" i="12" s="1"/>
  <c r="I34" i="11"/>
  <c r="T34" i="11" s="1"/>
  <c r="I31" i="11"/>
  <c r="T31" i="11" s="1"/>
  <c r="I16" i="11"/>
  <c r="T16" i="11" s="1"/>
  <c r="I17" i="11"/>
  <c r="T17" i="11" s="1"/>
  <c r="I10" i="11"/>
  <c r="I14" i="11"/>
  <c r="I23" i="12"/>
  <c r="T23" i="12" s="1"/>
  <c r="I3" i="11"/>
  <c r="R13" i="11" l="1"/>
  <c r="T13" i="11"/>
  <c r="R12" i="10"/>
  <c r="T12" i="10"/>
  <c r="T15" i="10"/>
  <c r="R15" i="10"/>
  <c r="T38" i="10"/>
  <c r="R38" i="10"/>
  <c r="T3" i="11"/>
  <c r="R3" i="11"/>
  <c r="T5" i="12"/>
  <c r="R5" i="12"/>
  <c r="S3" i="11"/>
  <c r="O3" i="11"/>
  <c r="P3" i="11" s="1"/>
  <c r="U3" i="11"/>
  <c r="O17" i="11"/>
  <c r="S17" i="11"/>
  <c r="U17" i="11"/>
  <c r="O5" i="12"/>
  <c r="P5" i="12" s="1"/>
  <c r="S5" i="12"/>
  <c r="S23" i="12"/>
  <c r="U23" i="12"/>
  <c r="O23" i="12" s="1"/>
  <c r="O16" i="11"/>
  <c r="S16" i="11"/>
  <c r="U16" i="11"/>
  <c r="S14" i="11"/>
  <c r="U14" i="11"/>
  <c r="O14" i="11" s="1"/>
  <c r="P14" i="11" s="1"/>
  <c r="S31" i="11"/>
  <c r="U31" i="11"/>
  <c r="O31" i="11" s="1"/>
  <c r="S4" i="11"/>
  <c r="U4" i="11"/>
  <c r="O4" i="11" s="1"/>
  <c r="P4" i="11" s="1"/>
  <c r="T4" i="11" s="1"/>
  <c r="S10" i="11"/>
  <c r="U10" i="11"/>
  <c r="O10" i="11" s="1"/>
  <c r="P10" i="11" s="1"/>
  <c r="S34" i="11"/>
  <c r="U34" i="11"/>
  <c r="O34" i="11" s="1"/>
  <c r="O42" i="11"/>
  <c r="S42" i="11"/>
  <c r="U42" i="11"/>
  <c r="I46" i="11"/>
  <c r="T46" i="11" s="1"/>
  <c r="I8" i="11"/>
  <c r="I29" i="12"/>
  <c r="T29" i="12" s="1"/>
  <c r="I18" i="12"/>
  <c r="T18" i="12" s="1"/>
  <c r="I33" i="11"/>
  <c r="T33" i="11" s="1"/>
  <c r="I48" i="11"/>
  <c r="T48" i="11" s="1"/>
  <c r="I51" i="11"/>
  <c r="T51" i="11" s="1"/>
  <c r="I53" i="11"/>
  <c r="T53" i="11" s="1"/>
  <c r="I13" i="12"/>
  <c r="I39" i="11"/>
  <c r="T39" i="11" s="1"/>
  <c r="I50" i="11"/>
  <c r="T50" i="11" s="1"/>
  <c r="I11" i="11"/>
  <c r="I9" i="12"/>
  <c r="I25" i="12"/>
  <c r="T25" i="12" s="1"/>
  <c r="I27" i="11"/>
  <c r="T27" i="11" s="1"/>
  <c r="I36" i="11"/>
  <c r="I22" i="11"/>
  <c r="T22" i="11" s="1"/>
  <c r="I37" i="12"/>
  <c r="I49" i="12"/>
  <c r="T49" i="12" s="1"/>
  <c r="T10" i="11" l="1"/>
  <c r="R10" i="11"/>
  <c r="T14" i="11"/>
  <c r="R14" i="11"/>
  <c r="R4" i="11"/>
  <c r="U53" i="11"/>
  <c r="S22" i="11"/>
  <c r="U22" i="11"/>
  <c r="O22" i="11" s="1"/>
  <c r="S13" i="12"/>
  <c r="U13" i="12"/>
  <c r="O13" i="12" s="1"/>
  <c r="P13" i="12" s="1"/>
  <c r="S8" i="11"/>
  <c r="U8" i="11"/>
  <c r="O8" i="11" s="1"/>
  <c r="P8" i="11" s="1"/>
  <c r="S49" i="12"/>
  <c r="O49" i="12"/>
  <c r="U49" i="12"/>
  <c r="I49" i="13"/>
  <c r="T49" i="13" s="1"/>
  <c r="S27" i="11"/>
  <c r="U27" i="11"/>
  <c r="O27" i="11" s="1"/>
  <c r="U50" i="11"/>
  <c r="O50" i="11"/>
  <c r="S50" i="11"/>
  <c r="O51" i="11"/>
  <c r="S51" i="11"/>
  <c r="U51" i="11"/>
  <c r="S29" i="12"/>
  <c r="U29" i="12"/>
  <c r="O29" i="12" s="1"/>
  <c r="S37" i="12"/>
  <c r="U37" i="12"/>
  <c r="O37" i="12" s="1"/>
  <c r="P37" i="12" s="1"/>
  <c r="S25" i="12"/>
  <c r="U25" i="12"/>
  <c r="O25" i="12" s="1"/>
  <c r="O39" i="11"/>
  <c r="S39" i="11"/>
  <c r="U39" i="11"/>
  <c r="O48" i="11"/>
  <c r="S48" i="11"/>
  <c r="U48" i="11"/>
  <c r="S9" i="12"/>
  <c r="U9" i="12"/>
  <c r="O9" i="12" s="1"/>
  <c r="P9" i="12" s="1"/>
  <c r="S33" i="11"/>
  <c r="U33" i="11"/>
  <c r="O33" i="11" s="1"/>
  <c r="S36" i="11"/>
  <c r="U36" i="11"/>
  <c r="O36" i="11" s="1"/>
  <c r="P36" i="11" s="1"/>
  <c r="T36" i="11" s="1"/>
  <c r="S11" i="11"/>
  <c r="U11" i="11"/>
  <c r="O11" i="11" s="1"/>
  <c r="P11" i="11" s="1"/>
  <c r="S18" i="12"/>
  <c r="U18" i="12"/>
  <c r="O18" i="12" s="1"/>
  <c r="O46" i="11"/>
  <c r="S46" i="11"/>
  <c r="U46" i="11"/>
  <c r="O53" i="11"/>
  <c r="S53" i="11"/>
  <c r="I53" i="12"/>
  <c r="T53" i="12" s="1"/>
  <c r="I12" i="11"/>
  <c r="I21" i="11"/>
  <c r="T21" i="11" s="1"/>
  <c r="I43" i="11"/>
  <c r="T43" i="11" s="1"/>
  <c r="I38" i="11"/>
  <c r="I40" i="11"/>
  <c r="T40" i="11" s="1"/>
  <c r="I35" i="11"/>
  <c r="T35" i="11" s="1"/>
  <c r="I32" i="11"/>
  <c r="T32" i="11" s="1"/>
  <c r="I26" i="12"/>
  <c r="T26" i="12" s="1"/>
  <c r="I41" i="11"/>
  <c r="T41" i="11" s="1"/>
  <c r="I19" i="11"/>
  <c r="T19" i="11" s="1"/>
  <c r="I30" i="11"/>
  <c r="T30" i="11" s="1"/>
  <c r="I44" i="11"/>
  <c r="T44" i="11" s="1"/>
  <c r="I45" i="12"/>
  <c r="T45" i="12" s="1"/>
  <c r="I52" i="11"/>
  <c r="T52" i="11" s="1"/>
  <c r="I47" i="11"/>
  <c r="T47" i="11" s="1"/>
  <c r="I24" i="11"/>
  <c r="T24" i="11" s="1"/>
  <c r="I15" i="11"/>
  <c r="I6" i="11"/>
  <c r="I20" i="11"/>
  <c r="T20" i="11" s="1"/>
  <c r="I28" i="11"/>
  <c r="T28" i="11" s="1"/>
  <c r="I34" i="12"/>
  <c r="T34" i="12" s="1"/>
  <c r="I25" i="13"/>
  <c r="T25" i="13" s="1"/>
  <c r="T13" i="12" l="1"/>
  <c r="R13" i="12"/>
  <c r="T11" i="11"/>
  <c r="R11" i="11"/>
  <c r="T9" i="12"/>
  <c r="R9" i="12"/>
  <c r="R6" i="11"/>
  <c r="T37" i="12"/>
  <c r="R37" i="12"/>
  <c r="R36" i="11"/>
  <c r="T6" i="11"/>
  <c r="U6" i="11"/>
  <c r="R8" i="11"/>
  <c r="T8" i="11"/>
  <c r="U53" i="12"/>
  <c r="O49" i="13"/>
  <c r="S49" i="13"/>
  <c r="U49" i="13"/>
  <c r="S20" i="11"/>
  <c r="U20" i="11"/>
  <c r="O20" i="11" s="1"/>
  <c r="U40" i="11"/>
  <c r="S40" i="11"/>
  <c r="O40" i="11"/>
  <c r="S12" i="11"/>
  <c r="O12" i="11"/>
  <c r="P12" i="11" s="1"/>
  <c r="T12" i="11" s="1"/>
  <c r="U12" i="11"/>
  <c r="O52" i="11"/>
  <c r="S52" i="11"/>
  <c r="U52" i="11"/>
  <c r="S26" i="12"/>
  <c r="U26" i="12"/>
  <c r="O26" i="12" s="1"/>
  <c r="S34" i="12"/>
  <c r="U34" i="12"/>
  <c r="O34" i="12" s="1"/>
  <c r="S15" i="11"/>
  <c r="U15" i="11"/>
  <c r="O15" i="11" s="1"/>
  <c r="P15" i="11" s="1"/>
  <c r="S30" i="11"/>
  <c r="U30" i="11"/>
  <c r="O30" i="11" s="1"/>
  <c r="S32" i="11"/>
  <c r="U32" i="11"/>
  <c r="O32" i="11" s="1"/>
  <c r="S43" i="11"/>
  <c r="O43" i="11"/>
  <c r="U43" i="11"/>
  <c r="S28" i="11"/>
  <c r="U28" i="11"/>
  <c r="O28" i="11" s="1"/>
  <c r="U24" i="11"/>
  <c r="O24" i="11" s="1"/>
  <c r="S24" i="11"/>
  <c r="S45" i="12"/>
  <c r="O45" i="12"/>
  <c r="U45" i="12"/>
  <c r="S19" i="11"/>
  <c r="U19" i="11"/>
  <c r="O19" i="11" s="1"/>
  <c r="O35" i="11"/>
  <c r="S35" i="11"/>
  <c r="U35" i="11"/>
  <c r="O21" i="11"/>
  <c r="S21" i="11"/>
  <c r="U21" i="11"/>
  <c r="O47" i="11"/>
  <c r="S47" i="11"/>
  <c r="U47" i="11"/>
  <c r="O41" i="11"/>
  <c r="S41" i="11"/>
  <c r="U41" i="11"/>
  <c r="S25" i="13"/>
  <c r="U25" i="13"/>
  <c r="O25" i="13" s="1"/>
  <c r="O44" i="11"/>
  <c r="S44" i="11"/>
  <c r="U44" i="11"/>
  <c r="U38" i="11"/>
  <c r="O38" i="11" s="1"/>
  <c r="P38" i="11" s="1"/>
  <c r="R38" i="11" s="1"/>
  <c r="S38" i="11"/>
  <c r="S6" i="11"/>
  <c r="O6" i="11"/>
  <c r="P6" i="11" s="1"/>
  <c r="S53" i="12"/>
  <c r="O53" i="12"/>
  <c r="I4" i="12"/>
  <c r="I5" i="13"/>
  <c r="U5" i="13" s="1"/>
  <c r="I14" i="12"/>
  <c r="I23" i="13"/>
  <c r="T23" i="13" s="1"/>
  <c r="I42" i="12"/>
  <c r="T42" i="12" s="1"/>
  <c r="I16" i="12"/>
  <c r="T16" i="12" s="1"/>
  <c r="I31" i="12"/>
  <c r="T31" i="12" s="1"/>
  <c r="I17" i="12"/>
  <c r="T17" i="12" s="1"/>
  <c r="I10" i="12"/>
  <c r="I3" i="12"/>
  <c r="R12" i="11" l="1"/>
  <c r="R15" i="11"/>
  <c r="T15" i="11"/>
  <c r="T38" i="11"/>
  <c r="T3" i="12"/>
  <c r="R3" i="12"/>
  <c r="T5" i="13"/>
  <c r="R5" i="13"/>
  <c r="O3" i="12"/>
  <c r="P3" i="12" s="1"/>
  <c r="S3" i="12"/>
  <c r="U3" i="12"/>
  <c r="S16" i="12"/>
  <c r="O16" i="12"/>
  <c r="U16" i="12"/>
  <c r="S10" i="12"/>
  <c r="U10" i="12"/>
  <c r="O10" i="12" s="1"/>
  <c r="P10" i="12" s="1"/>
  <c r="O42" i="12"/>
  <c r="S42" i="12"/>
  <c r="U42" i="12"/>
  <c r="S4" i="12"/>
  <c r="U4" i="12"/>
  <c r="O4" i="12" s="1"/>
  <c r="P4" i="12" s="1"/>
  <c r="T4" i="12" s="1"/>
  <c r="O17" i="12"/>
  <c r="S17" i="12"/>
  <c r="U17" i="12"/>
  <c r="S23" i="13"/>
  <c r="U23" i="13"/>
  <c r="O23" i="13" s="1"/>
  <c r="S31" i="12"/>
  <c r="U31" i="12"/>
  <c r="O31" i="12" s="1"/>
  <c r="S14" i="12"/>
  <c r="U14" i="12"/>
  <c r="O14" i="12" s="1"/>
  <c r="P14" i="12" s="1"/>
  <c r="O5" i="13"/>
  <c r="P5" i="13" s="1"/>
  <c r="S5" i="13"/>
  <c r="I27" i="12"/>
  <c r="T27" i="12" s="1"/>
  <c r="I46" i="12"/>
  <c r="T46" i="12" s="1"/>
  <c r="I15" i="12"/>
  <c r="I8" i="12"/>
  <c r="I18" i="13"/>
  <c r="T18" i="13" s="1"/>
  <c r="I34" i="13"/>
  <c r="T34" i="13" s="1"/>
  <c r="I50" i="12"/>
  <c r="T50" i="12" s="1"/>
  <c r="I11" i="12"/>
  <c r="I33" i="12"/>
  <c r="T33" i="12" s="1"/>
  <c r="I30" i="12"/>
  <c r="T30" i="12" s="1"/>
  <c r="I37" i="13"/>
  <c r="I36" i="12"/>
  <c r="I22" i="12"/>
  <c r="T22" i="12" s="1"/>
  <c r="I48" i="12"/>
  <c r="T48" i="12" s="1"/>
  <c r="I20" i="12"/>
  <c r="T20" i="12" s="1"/>
  <c r="I32" i="12"/>
  <c r="T32" i="12" s="1"/>
  <c r="I9" i="13"/>
  <c r="I39" i="12"/>
  <c r="T39" i="12" s="1"/>
  <c r="I51" i="12"/>
  <c r="T51" i="12" s="1"/>
  <c r="I43" i="12"/>
  <c r="T43" i="12" s="1"/>
  <c r="I12" i="12"/>
  <c r="I29" i="13"/>
  <c r="T29" i="13" s="1"/>
  <c r="I13" i="13"/>
  <c r="T14" i="12" l="1"/>
  <c r="R14" i="12"/>
  <c r="R10" i="12"/>
  <c r="T10" i="12"/>
  <c r="R4" i="12"/>
  <c r="O43" i="12"/>
  <c r="S43" i="12"/>
  <c r="U43" i="12"/>
  <c r="S29" i="13"/>
  <c r="U29" i="13"/>
  <c r="O29" i="13" s="1"/>
  <c r="O39" i="12"/>
  <c r="S39" i="12"/>
  <c r="U39" i="12"/>
  <c r="S48" i="12"/>
  <c r="O48" i="12"/>
  <c r="U48" i="12"/>
  <c r="S30" i="12"/>
  <c r="U30" i="12"/>
  <c r="O30" i="12" s="1"/>
  <c r="S34" i="13"/>
  <c r="U34" i="13"/>
  <c r="O34" i="13" s="1"/>
  <c r="O46" i="12"/>
  <c r="S46" i="12"/>
  <c r="U46" i="12"/>
  <c r="S12" i="12"/>
  <c r="U12" i="12"/>
  <c r="O12" i="12" s="1"/>
  <c r="P12" i="12" s="1"/>
  <c r="S9" i="13"/>
  <c r="U9" i="13"/>
  <c r="O9" i="13" s="1"/>
  <c r="P9" i="13" s="1"/>
  <c r="S22" i="12"/>
  <c r="U22" i="12"/>
  <c r="O22" i="12" s="1"/>
  <c r="S33" i="12"/>
  <c r="U33" i="12"/>
  <c r="O33" i="12" s="1"/>
  <c r="S18" i="13"/>
  <c r="U18" i="13"/>
  <c r="O18" i="13" s="1"/>
  <c r="S32" i="12"/>
  <c r="U32" i="12"/>
  <c r="O32" i="12" s="1"/>
  <c r="S36" i="12"/>
  <c r="U36" i="12"/>
  <c r="O36" i="12" s="1"/>
  <c r="P36" i="12" s="1"/>
  <c r="S11" i="12"/>
  <c r="U11" i="12"/>
  <c r="O11" i="12" s="1"/>
  <c r="P11" i="12" s="1"/>
  <c r="S8" i="12"/>
  <c r="U8" i="12"/>
  <c r="O8" i="12" s="1"/>
  <c r="P8" i="12" s="1"/>
  <c r="R8" i="12" s="1"/>
  <c r="S27" i="12"/>
  <c r="U27" i="12"/>
  <c r="O27" i="12" s="1"/>
  <c r="S13" i="13"/>
  <c r="U13" i="13"/>
  <c r="O13" i="13" s="1"/>
  <c r="P13" i="13" s="1"/>
  <c r="S51" i="12"/>
  <c r="O51" i="12"/>
  <c r="U51" i="12"/>
  <c r="S20" i="12"/>
  <c r="U20" i="12"/>
  <c r="O20" i="12" s="1"/>
  <c r="S37" i="13"/>
  <c r="U37" i="13"/>
  <c r="O37" i="13" s="1"/>
  <c r="P37" i="13" s="1"/>
  <c r="S50" i="12"/>
  <c r="O50" i="12"/>
  <c r="U50" i="12"/>
  <c r="S15" i="12"/>
  <c r="U15" i="12"/>
  <c r="O15" i="12" s="1"/>
  <c r="P15" i="12" s="1"/>
  <c r="T15" i="12" s="1"/>
  <c r="I15" i="13" s="1"/>
  <c r="I44" i="12"/>
  <c r="T44" i="12" s="1"/>
  <c r="I6" i="12"/>
  <c r="I26" i="13"/>
  <c r="T26" i="13" s="1"/>
  <c r="I5" i="14"/>
  <c r="U5" i="14" s="1"/>
  <c r="I19" i="12"/>
  <c r="T19" i="12" s="1"/>
  <c r="I45" i="13"/>
  <c r="T45" i="13" s="1"/>
  <c r="I25" i="14"/>
  <c r="T25" i="14" s="1"/>
  <c r="I41" i="12"/>
  <c r="T41" i="12" s="1"/>
  <c r="I28" i="12"/>
  <c r="T28" i="12" s="1"/>
  <c r="I24" i="12"/>
  <c r="T24" i="12" s="1"/>
  <c r="I49" i="14"/>
  <c r="T49" i="14" s="1"/>
  <c r="I52" i="12"/>
  <c r="T52" i="12" s="1"/>
  <c r="I47" i="12"/>
  <c r="T47" i="12" s="1"/>
  <c r="I21" i="12"/>
  <c r="T21" i="12" s="1"/>
  <c r="I53" i="13"/>
  <c r="T53" i="13" s="1"/>
  <c r="I38" i="12"/>
  <c r="I35" i="12"/>
  <c r="T35" i="12" s="1"/>
  <c r="I40" i="12"/>
  <c r="T40" i="12" s="1"/>
  <c r="T13" i="13" l="1"/>
  <c r="R13" i="13"/>
  <c r="T12" i="12"/>
  <c r="R12" i="12"/>
  <c r="T11" i="12"/>
  <c r="R11" i="12"/>
  <c r="T9" i="13"/>
  <c r="R9" i="13"/>
  <c r="R6" i="12"/>
  <c r="T36" i="12"/>
  <c r="R36" i="12"/>
  <c r="T37" i="13"/>
  <c r="R37" i="13"/>
  <c r="R15" i="12"/>
  <c r="T6" i="12"/>
  <c r="U6" i="12"/>
  <c r="T8" i="12"/>
  <c r="I8" i="13" s="1"/>
  <c r="T5" i="14"/>
  <c r="R5" i="14"/>
  <c r="U53" i="13"/>
  <c r="S15" i="13"/>
  <c r="U15" i="13"/>
  <c r="O15" i="13" s="1"/>
  <c r="P15" i="13" s="1"/>
  <c r="T15" i="13" s="1"/>
  <c r="I15" i="14" s="1"/>
  <c r="S35" i="12"/>
  <c r="O35" i="12"/>
  <c r="U35" i="12"/>
  <c r="S45" i="13"/>
  <c r="O45" i="13"/>
  <c r="U45" i="13"/>
  <c r="S38" i="12"/>
  <c r="U38" i="12"/>
  <c r="O38" i="12" s="1"/>
  <c r="P38" i="12" s="1"/>
  <c r="S19" i="12"/>
  <c r="U19" i="12"/>
  <c r="O19" i="12" s="1"/>
  <c r="O5" i="14"/>
  <c r="P5" i="14" s="1"/>
  <c r="S5" i="14"/>
  <c r="O21" i="12"/>
  <c r="S21" i="12"/>
  <c r="U21" i="12"/>
  <c r="S24" i="12"/>
  <c r="U24" i="12"/>
  <c r="O24" i="12" s="1"/>
  <c r="O47" i="12"/>
  <c r="S47" i="12"/>
  <c r="U47" i="12"/>
  <c r="S28" i="12"/>
  <c r="U28" i="12"/>
  <c r="O28" i="12" s="1"/>
  <c r="O44" i="12"/>
  <c r="S44" i="12"/>
  <c r="U44" i="12"/>
  <c r="O52" i="12"/>
  <c r="S52" i="12"/>
  <c r="U52" i="12"/>
  <c r="O41" i="12"/>
  <c r="S41" i="12"/>
  <c r="U41" i="12"/>
  <c r="S40" i="12"/>
  <c r="O40" i="12"/>
  <c r="U40" i="12"/>
  <c r="O49" i="14"/>
  <c r="S49" i="14"/>
  <c r="I49" i="15"/>
  <c r="T49" i="15" s="1"/>
  <c r="U49" i="14"/>
  <c r="S25" i="14"/>
  <c r="U25" i="14"/>
  <c r="O25" i="14" s="1"/>
  <c r="S26" i="13"/>
  <c r="U26" i="13"/>
  <c r="O26" i="13" s="1"/>
  <c r="O6" i="12"/>
  <c r="P6" i="12" s="1"/>
  <c r="S6" i="12"/>
  <c r="O53" i="13"/>
  <c r="S53" i="13"/>
  <c r="I4" i="13"/>
  <c r="I6" i="13"/>
  <c r="I30" i="13"/>
  <c r="T30" i="13" s="1"/>
  <c r="I25" i="15"/>
  <c r="T25" i="15" s="1"/>
  <c r="I42" i="13"/>
  <c r="T42" i="13" s="1"/>
  <c r="I23" i="14"/>
  <c r="T23" i="14" s="1"/>
  <c r="I17" i="13"/>
  <c r="T17" i="13" s="1"/>
  <c r="I16" i="13"/>
  <c r="T16" i="13" s="1"/>
  <c r="I10" i="13"/>
  <c r="I36" i="13"/>
  <c r="I20" i="13"/>
  <c r="T20" i="13" s="1"/>
  <c r="I31" i="13"/>
  <c r="T31" i="13" s="1"/>
  <c r="I14" i="13"/>
  <c r="I12" i="13"/>
  <c r="I32" i="13"/>
  <c r="T32" i="13" s="1"/>
  <c r="I29" i="14"/>
  <c r="T29" i="14" s="1"/>
  <c r="I3" i="13"/>
  <c r="R15" i="13" l="1"/>
  <c r="R6" i="13"/>
  <c r="R38" i="12"/>
  <c r="T38" i="12"/>
  <c r="T3" i="13"/>
  <c r="R3" i="13"/>
  <c r="T6" i="13"/>
  <c r="U6" i="13"/>
  <c r="S31" i="13"/>
  <c r="U31" i="13"/>
  <c r="O31" i="13" s="1"/>
  <c r="S23" i="14"/>
  <c r="U23" i="14"/>
  <c r="O23" i="14" s="1"/>
  <c r="S12" i="13"/>
  <c r="U12" i="13"/>
  <c r="O12" i="13" s="1"/>
  <c r="P12" i="13" s="1"/>
  <c r="S36" i="13"/>
  <c r="U36" i="13"/>
  <c r="O36" i="13" s="1"/>
  <c r="P36" i="13" s="1"/>
  <c r="S8" i="13"/>
  <c r="U8" i="13"/>
  <c r="O8" i="13" s="1"/>
  <c r="P8" i="13" s="1"/>
  <c r="S25" i="15"/>
  <c r="U25" i="15"/>
  <c r="O25" i="15" s="1"/>
  <c r="I25" i="16"/>
  <c r="T25" i="16" s="1"/>
  <c r="S4" i="13"/>
  <c r="U4" i="13"/>
  <c r="O4" i="13" s="1"/>
  <c r="P4" i="13" s="1"/>
  <c r="T4" i="13" s="1"/>
  <c r="O3" i="13"/>
  <c r="P3" i="13" s="1"/>
  <c r="S3" i="13"/>
  <c r="U3" i="13"/>
  <c r="S14" i="13"/>
  <c r="U14" i="13"/>
  <c r="O14" i="13" s="1"/>
  <c r="P14" i="13" s="1"/>
  <c r="S10" i="13"/>
  <c r="U10" i="13"/>
  <c r="O10" i="13" s="1"/>
  <c r="P10" i="13" s="1"/>
  <c r="S17" i="13"/>
  <c r="O17" i="13"/>
  <c r="U17" i="13"/>
  <c r="S30" i="13"/>
  <c r="U30" i="13"/>
  <c r="O30" i="13" s="1"/>
  <c r="S29" i="14"/>
  <c r="U29" i="14"/>
  <c r="O29" i="14" s="1"/>
  <c r="S15" i="14"/>
  <c r="U15" i="14"/>
  <c r="O15" i="14" s="1"/>
  <c r="P15" i="14" s="1"/>
  <c r="S49" i="15"/>
  <c r="O49" i="15"/>
  <c r="U49" i="15"/>
  <c r="S32" i="13"/>
  <c r="U32" i="13"/>
  <c r="O32" i="13" s="1"/>
  <c r="S20" i="13"/>
  <c r="U20" i="13"/>
  <c r="O20" i="13" s="1"/>
  <c r="O16" i="13"/>
  <c r="S16" i="13"/>
  <c r="U16" i="13"/>
  <c r="O42" i="13"/>
  <c r="S42" i="13"/>
  <c r="U42" i="13"/>
  <c r="O6" i="13"/>
  <c r="P6" i="13" s="1"/>
  <c r="S6" i="13"/>
  <c r="I49" i="16"/>
  <c r="T49" i="16" s="1"/>
  <c r="I51" i="13"/>
  <c r="T51" i="13" s="1"/>
  <c r="I21" i="13"/>
  <c r="T21" i="13" s="1"/>
  <c r="I23" i="15"/>
  <c r="T23" i="15" s="1"/>
  <c r="I50" i="13"/>
  <c r="T50" i="13" s="1"/>
  <c r="I28" i="13"/>
  <c r="T28" i="13" s="1"/>
  <c r="I29" i="15"/>
  <c r="T29" i="15" s="1"/>
  <c r="I22" i="13"/>
  <c r="T22" i="13" s="1"/>
  <c r="I37" i="14"/>
  <c r="I11" i="13"/>
  <c r="I34" i="14"/>
  <c r="T34" i="14" s="1"/>
  <c r="I43" i="13"/>
  <c r="T43" i="13" s="1"/>
  <c r="I46" i="13"/>
  <c r="T46" i="13" s="1"/>
  <c r="I9" i="14"/>
  <c r="I27" i="13"/>
  <c r="T27" i="13" s="1"/>
  <c r="I18" i="14"/>
  <c r="T18" i="14" s="1"/>
  <c r="I39" i="13"/>
  <c r="T39" i="13" s="1"/>
  <c r="I33" i="13"/>
  <c r="T33" i="13" s="1"/>
  <c r="I48" i="13"/>
  <c r="T48" i="13" s="1"/>
  <c r="I13" i="14"/>
  <c r="T15" i="14" l="1"/>
  <c r="I15" i="15" s="1"/>
  <c r="R15" i="14"/>
  <c r="R14" i="13"/>
  <c r="T14" i="13"/>
  <c r="R12" i="13"/>
  <c r="T12" i="13"/>
  <c r="T10" i="13"/>
  <c r="R10" i="13"/>
  <c r="T36" i="13"/>
  <c r="I36" i="14" s="1"/>
  <c r="S36" i="14" s="1"/>
  <c r="R36" i="13"/>
  <c r="R8" i="13"/>
  <c r="T8" i="13"/>
  <c r="R4" i="13"/>
  <c r="S25" i="16"/>
  <c r="U25" i="16"/>
  <c r="O25" i="16" s="1"/>
  <c r="S27" i="13"/>
  <c r="U27" i="13"/>
  <c r="O27" i="13" s="1"/>
  <c r="S37" i="14"/>
  <c r="U37" i="14"/>
  <c r="O37" i="14" s="1"/>
  <c r="P37" i="14" s="1"/>
  <c r="O51" i="13"/>
  <c r="S51" i="13"/>
  <c r="U51" i="13"/>
  <c r="S33" i="13"/>
  <c r="U33" i="13"/>
  <c r="O33" i="13" s="1"/>
  <c r="S9" i="14"/>
  <c r="U9" i="14"/>
  <c r="O9" i="14" s="1"/>
  <c r="P9" i="14" s="1"/>
  <c r="S34" i="14"/>
  <c r="U34" i="14"/>
  <c r="O34" i="14" s="1"/>
  <c r="S22" i="13"/>
  <c r="U22" i="13"/>
  <c r="O22" i="13" s="1"/>
  <c r="O50" i="13"/>
  <c r="S50" i="13"/>
  <c r="U50" i="13"/>
  <c r="O49" i="16"/>
  <c r="S49" i="16"/>
  <c r="U49" i="16"/>
  <c r="S15" i="15"/>
  <c r="U15" i="15"/>
  <c r="O15" i="15" s="1"/>
  <c r="P15" i="15" s="1"/>
  <c r="S39" i="13"/>
  <c r="O39" i="13"/>
  <c r="U39" i="13"/>
  <c r="S46" i="13"/>
  <c r="O46" i="13"/>
  <c r="U46" i="13"/>
  <c r="S11" i="13"/>
  <c r="U11" i="13"/>
  <c r="O11" i="13" s="1"/>
  <c r="P11" i="13" s="1"/>
  <c r="I23" i="16"/>
  <c r="T23" i="16" s="1"/>
  <c r="S23" i="15"/>
  <c r="U23" i="15"/>
  <c r="O23" i="15" s="1"/>
  <c r="S13" i="14"/>
  <c r="U13" i="14"/>
  <c r="O13" i="14" s="1"/>
  <c r="P13" i="14" s="1"/>
  <c r="S18" i="14"/>
  <c r="U18" i="14"/>
  <c r="O18" i="14" s="1"/>
  <c r="O43" i="13"/>
  <c r="S43" i="13"/>
  <c r="U43" i="13"/>
  <c r="S29" i="15"/>
  <c r="U29" i="15"/>
  <c r="O29" i="15" s="1"/>
  <c r="I29" i="16"/>
  <c r="T29" i="16" s="1"/>
  <c r="S21" i="13"/>
  <c r="O21" i="13"/>
  <c r="U21" i="13"/>
  <c r="S48" i="13"/>
  <c r="O48" i="13"/>
  <c r="U48" i="13"/>
  <c r="S28" i="13"/>
  <c r="U28" i="13"/>
  <c r="O28" i="13" s="1"/>
  <c r="I49" i="17"/>
  <c r="T49" i="17" s="1"/>
  <c r="I25" i="17"/>
  <c r="T25" i="17" s="1"/>
  <c r="I44" i="13"/>
  <c r="T44" i="13" s="1"/>
  <c r="I32" i="14"/>
  <c r="T32" i="14" s="1"/>
  <c r="I38" i="13"/>
  <c r="I53" i="14"/>
  <c r="T53" i="14" s="1"/>
  <c r="I18" i="15"/>
  <c r="T18" i="15" s="1"/>
  <c r="I41" i="13"/>
  <c r="T41" i="13" s="1"/>
  <c r="I45" i="14"/>
  <c r="T45" i="14" s="1"/>
  <c r="I28" i="14"/>
  <c r="T28" i="14" s="1"/>
  <c r="I40" i="13"/>
  <c r="T40" i="13" s="1"/>
  <c r="I52" i="13"/>
  <c r="T52" i="13" s="1"/>
  <c r="I24" i="13"/>
  <c r="T24" i="13" s="1"/>
  <c r="I34" i="15"/>
  <c r="T34" i="15" s="1"/>
  <c r="I35" i="13"/>
  <c r="T35" i="13" s="1"/>
  <c r="I5" i="15"/>
  <c r="U5" i="15" s="1"/>
  <c r="I19" i="13"/>
  <c r="T19" i="13" s="1"/>
  <c r="I47" i="13"/>
  <c r="T47" i="13" s="1"/>
  <c r="I26" i="14"/>
  <c r="T26" i="14" s="1"/>
  <c r="U36" i="14" l="1"/>
  <c r="O36" i="14" s="1"/>
  <c r="P36" i="14" s="1"/>
  <c r="T36" i="14" s="1"/>
  <c r="I36" i="15" s="1"/>
  <c r="S36" i="15" s="1"/>
  <c r="T15" i="15"/>
  <c r="I15" i="16" s="1"/>
  <c r="R15" i="15"/>
  <c r="T13" i="14"/>
  <c r="I13" i="15" s="1"/>
  <c r="S13" i="15" s="1"/>
  <c r="R13" i="14"/>
  <c r="T11" i="13"/>
  <c r="R11" i="13"/>
  <c r="T9" i="14"/>
  <c r="I9" i="15" s="1"/>
  <c r="U9" i="15" s="1"/>
  <c r="O9" i="15" s="1"/>
  <c r="P9" i="15" s="1"/>
  <c r="R9" i="14"/>
  <c r="T37" i="14"/>
  <c r="I37" i="15" s="1"/>
  <c r="U37" i="15" s="1"/>
  <c r="O37" i="15" s="1"/>
  <c r="P37" i="15" s="1"/>
  <c r="R37" i="14"/>
  <c r="T5" i="15"/>
  <c r="R5" i="15"/>
  <c r="U53" i="14"/>
  <c r="S29" i="16"/>
  <c r="U29" i="16"/>
  <c r="O29" i="16" s="1"/>
  <c r="S23" i="16"/>
  <c r="I23" i="17"/>
  <c r="T23" i="17" s="1"/>
  <c r="U23" i="16"/>
  <c r="O23" i="16" s="1"/>
  <c r="O47" i="13"/>
  <c r="S47" i="13"/>
  <c r="U47" i="13"/>
  <c r="U36" i="15"/>
  <c r="O36" i="15" s="1"/>
  <c r="P36" i="15" s="1"/>
  <c r="T36" i="15" s="1"/>
  <c r="I36" i="16" s="1"/>
  <c r="S28" i="14"/>
  <c r="U28" i="14"/>
  <c r="O28" i="14" s="1"/>
  <c r="S32" i="14"/>
  <c r="U32" i="14"/>
  <c r="O32" i="14" s="1"/>
  <c r="S19" i="13"/>
  <c r="U19" i="13"/>
  <c r="O19" i="13" s="1"/>
  <c r="S9" i="15"/>
  <c r="O44" i="13"/>
  <c r="S44" i="13"/>
  <c r="U44" i="13"/>
  <c r="S5" i="15"/>
  <c r="O5" i="15"/>
  <c r="P5" i="15" s="1"/>
  <c r="S24" i="13"/>
  <c r="U24" i="13"/>
  <c r="O24" i="13" s="1"/>
  <c r="O52" i="13"/>
  <c r="S52" i="13"/>
  <c r="U52" i="13"/>
  <c r="O45" i="14"/>
  <c r="S45" i="14"/>
  <c r="U45" i="14"/>
  <c r="S38" i="13"/>
  <c r="U38" i="13"/>
  <c r="O38" i="13" s="1"/>
  <c r="P38" i="13" s="1"/>
  <c r="S25" i="17"/>
  <c r="U25" i="17"/>
  <c r="O25" i="17" s="1"/>
  <c r="S26" i="14"/>
  <c r="U26" i="14"/>
  <c r="O26" i="14" s="1"/>
  <c r="S35" i="13"/>
  <c r="O35" i="13"/>
  <c r="U35" i="13"/>
  <c r="S40" i="13"/>
  <c r="O40" i="13"/>
  <c r="U40" i="13"/>
  <c r="O41" i="13"/>
  <c r="S41" i="13"/>
  <c r="U41" i="13"/>
  <c r="S15" i="16"/>
  <c r="U15" i="16"/>
  <c r="O15" i="16" s="1"/>
  <c r="P15" i="16" s="1"/>
  <c r="S18" i="15"/>
  <c r="U18" i="15"/>
  <c r="O18" i="15" s="1"/>
  <c r="S49" i="17"/>
  <c r="O49" i="17"/>
  <c r="U49" i="17"/>
  <c r="S34" i="15"/>
  <c r="I34" i="16"/>
  <c r="T34" i="16" s="1"/>
  <c r="U34" i="15"/>
  <c r="O34" i="15" s="1"/>
  <c r="O53" i="14"/>
  <c r="S53" i="14"/>
  <c r="I53" i="15"/>
  <c r="T53" i="15" s="1"/>
  <c r="I4" i="14"/>
  <c r="I8" i="14"/>
  <c r="I6" i="14"/>
  <c r="I18" i="16"/>
  <c r="T18" i="16" s="1"/>
  <c r="I16" i="14"/>
  <c r="T16" i="14" s="1"/>
  <c r="I33" i="14"/>
  <c r="T33" i="14" s="1"/>
  <c r="I10" i="14"/>
  <c r="I14" i="14"/>
  <c r="I42" i="14"/>
  <c r="T42" i="14" s="1"/>
  <c r="I12" i="14"/>
  <c r="I21" i="14"/>
  <c r="T21" i="14" s="1"/>
  <c r="I32" i="15"/>
  <c r="T32" i="15" s="1"/>
  <c r="I28" i="15"/>
  <c r="T28" i="15" s="1"/>
  <c r="I30" i="14"/>
  <c r="T30" i="14" s="1"/>
  <c r="I45" i="15"/>
  <c r="T45" i="15" s="1"/>
  <c r="I29" i="17"/>
  <c r="T29" i="17" s="1"/>
  <c r="I17" i="14"/>
  <c r="T17" i="14" s="1"/>
  <c r="I20" i="14"/>
  <c r="T20" i="14" s="1"/>
  <c r="I31" i="14"/>
  <c r="T31" i="14" s="1"/>
  <c r="I50" i="14"/>
  <c r="T50" i="14" s="1"/>
  <c r="I26" i="15"/>
  <c r="T26" i="15" s="1"/>
  <c r="I3" i="14"/>
  <c r="U13" i="15" l="1"/>
  <c r="O13" i="15" s="1"/>
  <c r="P13" i="15" s="1"/>
  <c r="S37" i="15"/>
  <c r="R36" i="14"/>
  <c r="R15" i="16"/>
  <c r="T15" i="16"/>
  <c r="I15" i="17" s="1"/>
  <c r="U15" i="17" s="1"/>
  <c r="O15" i="17" s="1"/>
  <c r="P15" i="17" s="1"/>
  <c r="R13" i="15"/>
  <c r="T13" i="15"/>
  <c r="I13" i="16" s="1"/>
  <c r="U13" i="16" s="1"/>
  <c r="O13" i="16" s="1"/>
  <c r="P13" i="16" s="1"/>
  <c r="R9" i="15"/>
  <c r="T9" i="15"/>
  <c r="I9" i="16" s="1"/>
  <c r="S9" i="16" s="1"/>
  <c r="R6" i="14"/>
  <c r="T37" i="15"/>
  <c r="I37" i="16" s="1"/>
  <c r="R37" i="15"/>
  <c r="T38" i="13"/>
  <c r="R38" i="13"/>
  <c r="R36" i="15"/>
  <c r="T3" i="14"/>
  <c r="R3" i="14"/>
  <c r="T6" i="14"/>
  <c r="U6" i="14"/>
  <c r="U53" i="15"/>
  <c r="S23" i="17"/>
  <c r="U23" i="17"/>
  <c r="O23" i="17" s="1"/>
  <c r="O45" i="15"/>
  <c r="S45" i="15"/>
  <c r="U45" i="15"/>
  <c r="S33" i="14"/>
  <c r="U33" i="14"/>
  <c r="O33" i="14" s="1"/>
  <c r="S26" i="15"/>
  <c r="U26" i="15"/>
  <c r="O26" i="15" s="1"/>
  <c r="O17" i="14"/>
  <c r="S17" i="14"/>
  <c r="U17" i="14"/>
  <c r="I17" i="15"/>
  <c r="T17" i="15" s="1"/>
  <c r="S30" i="14"/>
  <c r="U30" i="14"/>
  <c r="O30" i="14" s="1"/>
  <c r="S12" i="14"/>
  <c r="O12" i="14"/>
  <c r="P12" i="14" s="1"/>
  <c r="T12" i="14" s="1"/>
  <c r="I12" i="15" s="1"/>
  <c r="U12" i="14"/>
  <c r="S14" i="14"/>
  <c r="U14" i="14"/>
  <c r="O14" i="14" s="1"/>
  <c r="P14" i="14" s="1"/>
  <c r="S16" i="14"/>
  <c r="O16" i="14"/>
  <c r="U16" i="14"/>
  <c r="I16" i="15"/>
  <c r="T16" i="15" s="1"/>
  <c r="S15" i="17"/>
  <c r="O3" i="14"/>
  <c r="P3" i="14" s="1"/>
  <c r="S3" i="14"/>
  <c r="U3" i="14"/>
  <c r="S20" i="14"/>
  <c r="U20" i="14"/>
  <c r="O20" i="14" s="1"/>
  <c r="S21" i="14"/>
  <c r="O21" i="14"/>
  <c r="U21" i="14"/>
  <c r="O42" i="14"/>
  <c r="S42" i="14"/>
  <c r="U42" i="14"/>
  <c r="S8" i="14"/>
  <c r="U8" i="14"/>
  <c r="O8" i="14" s="1"/>
  <c r="P8" i="14" s="1"/>
  <c r="S4" i="14"/>
  <c r="U4" i="14"/>
  <c r="O4" i="14" s="1"/>
  <c r="P4" i="14" s="1"/>
  <c r="T4" i="14" s="1"/>
  <c r="I50" i="15"/>
  <c r="T50" i="15" s="1"/>
  <c r="O50" i="14"/>
  <c r="S50" i="14"/>
  <c r="U50" i="14"/>
  <c r="S29" i="17"/>
  <c r="U29" i="17"/>
  <c r="O29" i="17" s="1"/>
  <c r="S28" i="15"/>
  <c r="U28" i="15"/>
  <c r="O28" i="15" s="1"/>
  <c r="S36" i="16"/>
  <c r="U36" i="16"/>
  <c r="O36" i="16" s="1"/>
  <c r="P36" i="16" s="1"/>
  <c r="S10" i="14"/>
  <c r="U10" i="14"/>
  <c r="O10" i="14" s="1"/>
  <c r="P10" i="14" s="1"/>
  <c r="S18" i="16"/>
  <c r="U18" i="16"/>
  <c r="O18" i="16" s="1"/>
  <c r="S13" i="16"/>
  <c r="S31" i="14"/>
  <c r="U31" i="14"/>
  <c r="O31" i="14" s="1"/>
  <c r="S37" i="16"/>
  <c r="U37" i="16"/>
  <c r="O37" i="16" s="1"/>
  <c r="P37" i="16" s="1"/>
  <c r="S32" i="15"/>
  <c r="I32" i="16"/>
  <c r="T32" i="16" s="1"/>
  <c r="U32" i="15"/>
  <c r="O32" i="15" s="1"/>
  <c r="S34" i="16"/>
  <c r="U34" i="16"/>
  <c r="O34" i="16" s="1"/>
  <c r="U9" i="16"/>
  <c r="O9" i="16" s="1"/>
  <c r="P9" i="16" s="1"/>
  <c r="R9" i="16" s="1"/>
  <c r="S6" i="14"/>
  <c r="O6" i="14"/>
  <c r="P6" i="14" s="1"/>
  <c r="I6" i="15"/>
  <c r="O53" i="15"/>
  <c r="S53" i="15"/>
  <c r="I53" i="16"/>
  <c r="T53" i="16" s="1"/>
  <c r="I45" i="16"/>
  <c r="T45" i="16" s="1"/>
  <c r="I42" i="15"/>
  <c r="T42" i="15" s="1"/>
  <c r="I31" i="15"/>
  <c r="T31" i="15" s="1"/>
  <c r="I39" i="14"/>
  <c r="T39" i="14" s="1"/>
  <c r="I21" i="15"/>
  <c r="T21" i="15" s="1"/>
  <c r="I18" i="17"/>
  <c r="T18" i="17" s="1"/>
  <c r="I46" i="14"/>
  <c r="T46" i="14" s="1"/>
  <c r="I11" i="14"/>
  <c r="I24" i="14"/>
  <c r="T24" i="14" s="1"/>
  <c r="I30" i="15"/>
  <c r="T30" i="15" s="1"/>
  <c r="I5" i="16"/>
  <c r="U5" i="16" s="1"/>
  <c r="I43" i="14"/>
  <c r="T43" i="14" s="1"/>
  <c r="I20" i="15"/>
  <c r="T20" i="15" s="1"/>
  <c r="I26" i="16"/>
  <c r="T26" i="16" s="1"/>
  <c r="I27" i="14"/>
  <c r="T27" i="14" s="1"/>
  <c r="I34" i="17"/>
  <c r="T34" i="17" s="1"/>
  <c r="I33" i="15"/>
  <c r="T33" i="15" s="1"/>
  <c r="I28" i="16"/>
  <c r="T28" i="16" s="1"/>
  <c r="I48" i="14"/>
  <c r="T48" i="14" s="1"/>
  <c r="I51" i="14"/>
  <c r="T51" i="14" s="1"/>
  <c r="I22" i="14"/>
  <c r="T22" i="14" s="1"/>
  <c r="I3" i="15"/>
  <c r="T15" i="17" l="1"/>
  <c r="R15" i="17"/>
  <c r="T14" i="14"/>
  <c r="I14" i="15" s="1"/>
  <c r="R14" i="14"/>
  <c r="T13" i="16"/>
  <c r="I13" i="17" s="1"/>
  <c r="U13" i="17" s="1"/>
  <c r="O13" i="17" s="1"/>
  <c r="P13" i="17" s="1"/>
  <c r="R13" i="16"/>
  <c r="R12" i="14"/>
  <c r="T10" i="14"/>
  <c r="I10" i="15" s="1"/>
  <c r="S10" i="15" s="1"/>
  <c r="R10" i="14"/>
  <c r="T9" i="16"/>
  <c r="I9" i="17" s="1"/>
  <c r="U9" i="17" s="1"/>
  <c r="O9" i="17" s="1"/>
  <c r="P9" i="17" s="1"/>
  <c r="R6" i="15"/>
  <c r="R36" i="16"/>
  <c r="T36" i="16"/>
  <c r="I36" i="17" s="1"/>
  <c r="U36" i="17" s="1"/>
  <c r="O36" i="17" s="1"/>
  <c r="P36" i="17" s="1"/>
  <c r="R37" i="16"/>
  <c r="T37" i="16"/>
  <c r="I37" i="17" s="1"/>
  <c r="T3" i="15"/>
  <c r="R3" i="15"/>
  <c r="T6" i="15"/>
  <c r="U6" i="15"/>
  <c r="T8" i="14"/>
  <c r="I8" i="15" s="1"/>
  <c r="U8" i="15" s="1"/>
  <c r="O8" i="15" s="1"/>
  <c r="P8" i="15" s="1"/>
  <c r="R8" i="14"/>
  <c r="R5" i="16"/>
  <c r="T5" i="16"/>
  <c r="R4" i="14"/>
  <c r="I4" i="15"/>
  <c r="U53" i="16"/>
  <c r="O16" i="15"/>
  <c r="S16" i="15"/>
  <c r="U16" i="15"/>
  <c r="S17" i="15"/>
  <c r="O17" i="15"/>
  <c r="U17" i="15"/>
  <c r="S32" i="16"/>
  <c r="U32" i="16"/>
  <c r="O32" i="16" s="1"/>
  <c r="I32" i="17"/>
  <c r="T32" i="17" s="1"/>
  <c r="O50" i="15"/>
  <c r="S50" i="15"/>
  <c r="U50" i="15"/>
  <c r="S48" i="14"/>
  <c r="O48" i="14"/>
  <c r="U48" i="14"/>
  <c r="S14" i="15"/>
  <c r="U14" i="15"/>
  <c r="O14" i="15" s="1"/>
  <c r="P14" i="15" s="1"/>
  <c r="O21" i="15"/>
  <c r="S21" i="15"/>
  <c r="U21" i="15"/>
  <c r="I21" i="16"/>
  <c r="T21" i="16" s="1"/>
  <c r="S45" i="16"/>
  <c r="O45" i="16"/>
  <c r="U45" i="16"/>
  <c r="S27" i="14"/>
  <c r="U27" i="14"/>
  <c r="O27" i="14" s="1"/>
  <c r="O43" i="14"/>
  <c r="S43" i="14"/>
  <c r="I43" i="15"/>
  <c r="T43" i="15" s="1"/>
  <c r="U43" i="14"/>
  <c r="S24" i="14"/>
  <c r="U24" i="14"/>
  <c r="O24" i="14" s="1"/>
  <c r="I24" i="15"/>
  <c r="T24" i="15" s="1"/>
  <c r="O46" i="14"/>
  <c r="S46" i="14"/>
  <c r="I46" i="15"/>
  <c r="T46" i="15" s="1"/>
  <c r="U46" i="14"/>
  <c r="S3" i="15"/>
  <c r="O3" i="15"/>
  <c r="P3" i="15" s="1"/>
  <c r="U3" i="15"/>
  <c r="I3" i="16"/>
  <c r="U34" i="17"/>
  <c r="S34" i="17"/>
  <c r="O34" i="17"/>
  <c r="S13" i="17"/>
  <c r="U10" i="15"/>
  <c r="O10" i="15" s="1"/>
  <c r="P10" i="15" s="1"/>
  <c r="S8" i="15"/>
  <c r="S22" i="14"/>
  <c r="I22" i="15"/>
  <c r="T22" i="15" s="1"/>
  <c r="U22" i="14"/>
  <c r="O22" i="14" s="1"/>
  <c r="S28" i="16"/>
  <c r="U28" i="16"/>
  <c r="O28" i="16" s="1"/>
  <c r="S26" i="16"/>
  <c r="I26" i="17"/>
  <c r="T26" i="17" s="1"/>
  <c r="U26" i="16"/>
  <c r="O26" i="16" s="1"/>
  <c r="O5" i="16"/>
  <c r="P5" i="16" s="1"/>
  <c r="S5" i="16"/>
  <c r="S11" i="14"/>
  <c r="U11" i="14"/>
  <c r="O11" i="14" s="1"/>
  <c r="P11" i="14" s="1"/>
  <c r="S18" i="17"/>
  <c r="U18" i="17"/>
  <c r="O18" i="17" s="1"/>
  <c r="I39" i="15"/>
  <c r="T39" i="15" s="1"/>
  <c r="O39" i="14"/>
  <c r="S39" i="14"/>
  <c r="U39" i="14"/>
  <c r="O42" i="15"/>
  <c r="S42" i="15"/>
  <c r="I42" i="16"/>
  <c r="T42" i="16" s="1"/>
  <c r="U42" i="15"/>
  <c r="S37" i="17"/>
  <c r="U37" i="17"/>
  <c r="O37" i="17" s="1"/>
  <c r="P37" i="17" s="1"/>
  <c r="O51" i="14"/>
  <c r="S51" i="14"/>
  <c r="I51" i="15"/>
  <c r="T51" i="15" s="1"/>
  <c r="U51" i="14"/>
  <c r="S33" i="15"/>
  <c r="I33" i="16"/>
  <c r="T33" i="16" s="1"/>
  <c r="U33" i="15"/>
  <c r="O33" i="15" s="1"/>
  <c r="S20" i="15"/>
  <c r="U20" i="15"/>
  <c r="O20" i="15" s="1"/>
  <c r="S30" i="15"/>
  <c r="U30" i="15"/>
  <c r="O30" i="15" s="1"/>
  <c r="I30" i="16"/>
  <c r="T30" i="16" s="1"/>
  <c r="S12" i="15"/>
  <c r="U12" i="15"/>
  <c r="O12" i="15" s="1"/>
  <c r="P12" i="15" s="1"/>
  <c r="I31" i="16"/>
  <c r="T31" i="16" s="1"/>
  <c r="S31" i="15"/>
  <c r="U31" i="15"/>
  <c r="O31" i="15" s="1"/>
  <c r="O6" i="15"/>
  <c r="P6" i="15" s="1"/>
  <c r="S6" i="15"/>
  <c r="I6" i="16"/>
  <c r="O53" i="16"/>
  <c r="S53" i="16"/>
  <c r="I53" i="17"/>
  <c r="T53" i="17" s="1"/>
  <c r="I50" i="16"/>
  <c r="T50" i="16" s="1"/>
  <c r="I28" i="17"/>
  <c r="T28" i="17" s="1"/>
  <c r="I20" i="16"/>
  <c r="T20" i="16" s="1"/>
  <c r="I35" i="14"/>
  <c r="T35" i="14" s="1"/>
  <c r="I45" i="17"/>
  <c r="T45" i="17" s="1"/>
  <c r="I48" i="15"/>
  <c r="T48" i="15" s="1"/>
  <c r="I52" i="14"/>
  <c r="T52" i="14" s="1"/>
  <c r="I19" i="14"/>
  <c r="T19" i="14" s="1"/>
  <c r="I47" i="14"/>
  <c r="T47" i="14" s="1"/>
  <c r="I38" i="14"/>
  <c r="I44" i="14"/>
  <c r="T44" i="14" s="1"/>
  <c r="I40" i="14"/>
  <c r="T40" i="14" s="1"/>
  <c r="I41" i="14"/>
  <c r="T41" i="14" s="1"/>
  <c r="I16" i="16"/>
  <c r="T16" i="16" s="1"/>
  <c r="I27" i="15"/>
  <c r="T27" i="15" s="1"/>
  <c r="I17" i="16"/>
  <c r="T17" i="16" s="1"/>
  <c r="S9" i="17" l="1"/>
  <c r="R14" i="15"/>
  <c r="T14" i="15"/>
  <c r="I14" i="16" s="1"/>
  <c r="R13" i="17"/>
  <c r="T13" i="17"/>
  <c r="R12" i="15"/>
  <c r="T12" i="15"/>
  <c r="I12" i="16" s="1"/>
  <c r="T11" i="14"/>
  <c r="I11" i="15" s="1"/>
  <c r="R11" i="14"/>
  <c r="T10" i="15"/>
  <c r="I10" i="16" s="1"/>
  <c r="S10" i="16" s="1"/>
  <c r="R10" i="15"/>
  <c r="T9" i="17"/>
  <c r="R9" i="17"/>
  <c r="R6" i="16"/>
  <c r="S36" i="17"/>
  <c r="T37" i="17"/>
  <c r="R37" i="17"/>
  <c r="T36" i="17"/>
  <c r="R36" i="17"/>
  <c r="T3" i="16"/>
  <c r="R3" i="16"/>
  <c r="T6" i="16"/>
  <c r="U6" i="16"/>
  <c r="T8" i="15"/>
  <c r="I8" i="16" s="1"/>
  <c r="S8" i="16" s="1"/>
  <c r="R8" i="15"/>
  <c r="U4" i="15"/>
  <c r="O4" i="15" s="1"/>
  <c r="P4" i="15" s="1"/>
  <c r="R4" i="15" s="1"/>
  <c r="S4" i="15"/>
  <c r="U53" i="17"/>
  <c r="S30" i="16"/>
  <c r="I30" i="17"/>
  <c r="T30" i="17" s="1"/>
  <c r="U30" i="16"/>
  <c r="O30" i="16" s="1"/>
  <c r="S24" i="15"/>
  <c r="U24" i="15"/>
  <c r="O24" i="15" s="1"/>
  <c r="S32" i="17"/>
  <c r="U32" i="17"/>
  <c r="O32" i="17" s="1"/>
  <c r="S33" i="16"/>
  <c r="U33" i="16"/>
  <c r="O33" i="16" s="1"/>
  <c r="S42" i="16"/>
  <c r="O42" i="16"/>
  <c r="U42" i="16"/>
  <c r="S26" i="17"/>
  <c r="U26" i="17"/>
  <c r="O26" i="17" s="1"/>
  <c r="S46" i="15"/>
  <c r="O46" i="15"/>
  <c r="U46" i="15"/>
  <c r="S43" i="15"/>
  <c r="O43" i="15"/>
  <c r="U43" i="15"/>
  <c r="O3" i="16"/>
  <c r="P3" i="16" s="1"/>
  <c r="S3" i="16"/>
  <c r="U3" i="16"/>
  <c r="O21" i="16"/>
  <c r="S21" i="16"/>
  <c r="I21" i="17"/>
  <c r="T21" i="17" s="1"/>
  <c r="U21" i="16"/>
  <c r="S22" i="15"/>
  <c r="U22" i="15"/>
  <c r="O22" i="15" s="1"/>
  <c r="S17" i="16"/>
  <c r="O17" i="16"/>
  <c r="U17" i="16"/>
  <c r="S14" i="16"/>
  <c r="U14" i="16"/>
  <c r="O14" i="16" s="1"/>
  <c r="P14" i="16" s="1"/>
  <c r="S48" i="15"/>
  <c r="O48" i="15"/>
  <c r="I48" i="16"/>
  <c r="T48" i="16" s="1"/>
  <c r="U48" i="15"/>
  <c r="S28" i="17"/>
  <c r="U28" i="17"/>
  <c r="O28" i="17" s="1"/>
  <c r="S31" i="16"/>
  <c r="I31" i="17"/>
  <c r="T31" i="17" s="1"/>
  <c r="U31" i="16"/>
  <c r="O31" i="16" s="1"/>
  <c r="O45" i="17"/>
  <c r="S45" i="17"/>
  <c r="U45" i="17"/>
  <c r="S41" i="14"/>
  <c r="O41" i="14"/>
  <c r="U41" i="14"/>
  <c r="S44" i="14"/>
  <c r="O44" i="14"/>
  <c r="U44" i="14"/>
  <c r="O12" i="16"/>
  <c r="P12" i="16" s="1"/>
  <c r="R12" i="16" s="1"/>
  <c r="U12" i="16"/>
  <c r="S52" i="14"/>
  <c r="I52" i="15"/>
  <c r="T52" i="15" s="1"/>
  <c r="O52" i="14"/>
  <c r="U52" i="14"/>
  <c r="S35" i="14"/>
  <c r="O35" i="14"/>
  <c r="I35" i="15"/>
  <c r="T35" i="15" s="1"/>
  <c r="U35" i="14"/>
  <c r="S16" i="16"/>
  <c r="O16" i="16"/>
  <c r="I16" i="17"/>
  <c r="T16" i="17" s="1"/>
  <c r="U16" i="16"/>
  <c r="S51" i="15"/>
  <c r="O51" i="15"/>
  <c r="U51" i="15"/>
  <c r="S39" i="15"/>
  <c r="O39" i="15"/>
  <c r="U39" i="15"/>
  <c r="S11" i="15"/>
  <c r="U11" i="15"/>
  <c r="O11" i="15" s="1"/>
  <c r="P11" i="15" s="1"/>
  <c r="S47" i="14"/>
  <c r="O47" i="14"/>
  <c r="I47" i="15"/>
  <c r="T47" i="15" s="1"/>
  <c r="U47" i="14"/>
  <c r="S19" i="14"/>
  <c r="U19" i="14"/>
  <c r="O19" i="14" s="1"/>
  <c r="S50" i="16"/>
  <c r="O50" i="16"/>
  <c r="I50" i="17"/>
  <c r="T50" i="17" s="1"/>
  <c r="U50" i="16"/>
  <c r="S27" i="15"/>
  <c r="U27" i="15"/>
  <c r="O27" i="15" s="1"/>
  <c r="O40" i="14"/>
  <c r="S40" i="14"/>
  <c r="I40" i="15"/>
  <c r="T40" i="15" s="1"/>
  <c r="U40" i="14"/>
  <c r="S38" i="14"/>
  <c r="U38" i="14"/>
  <c r="O38" i="14" s="1"/>
  <c r="P38" i="14" s="1"/>
  <c r="U8" i="16"/>
  <c r="O8" i="16" s="1"/>
  <c r="P8" i="16" s="1"/>
  <c r="S20" i="16"/>
  <c r="U20" i="16"/>
  <c r="O20" i="16" s="1"/>
  <c r="I20" i="17"/>
  <c r="T20" i="17" s="1"/>
  <c r="O6" i="16"/>
  <c r="P6" i="16" s="1"/>
  <c r="S6" i="16"/>
  <c r="I6" i="17"/>
  <c r="O53" i="17"/>
  <c r="S53" i="17"/>
  <c r="I17" i="17"/>
  <c r="T17" i="17" s="1"/>
  <c r="I24" i="16"/>
  <c r="T24" i="16" s="1"/>
  <c r="I19" i="15"/>
  <c r="T19" i="15" s="1"/>
  <c r="I33" i="17"/>
  <c r="T33" i="17" s="1"/>
  <c r="I27" i="16"/>
  <c r="T27" i="16" s="1"/>
  <c r="I41" i="15"/>
  <c r="T41" i="15" s="1"/>
  <c r="I43" i="16"/>
  <c r="T43" i="16" s="1"/>
  <c r="I39" i="16"/>
  <c r="T39" i="16" s="1"/>
  <c r="I51" i="16"/>
  <c r="T51" i="16" s="1"/>
  <c r="I46" i="16"/>
  <c r="T46" i="16" s="1"/>
  <c r="I22" i="16"/>
  <c r="T22" i="16" s="1"/>
  <c r="I42" i="17"/>
  <c r="T42" i="17" s="1"/>
  <c r="I44" i="15"/>
  <c r="T44" i="15" s="1"/>
  <c r="I3" i="17"/>
  <c r="U10" i="16" l="1"/>
  <c r="O10" i="16" s="1"/>
  <c r="P10" i="16" s="1"/>
  <c r="T12" i="16"/>
  <c r="I12" i="17" s="1"/>
  <c r="T14" i="16"/>
  <c r="I14" i="17" s="1"/>
  <c r="S14" i="17" s="1"/>
  <c r="R14" i="16"/>
  <c r="S12" i="16"/>
  <c r="T11" i="15"/>
  <c r="I11" i="16" s="1"/>
  <c r="R11" i="15"/>
  <c r="T10" i="16"/>
  <c r="I10" i="17" s="1"/>
  <c r="R10" i="16"/>
  <c r="R6" i="17"/>
  <c r="T38" i="14"/>
  <c r="I38" i="15" s="1"/>
  <c r="U38" i="15" s="1"/>
  <c r="O38" i="15" s="1"/>
  <c r="P38" i="15" s="1"/>
  <c r="R38" i="14"/>
  <c r="T3" i="17"/>
  <c r="R3" i="17"/>
  <c r="T6" i="17"/>
  <c r="U6" i="17"/>
  <c r="T8" i="16"/>
  <c r="I8" i="17" s="1"/>
  <c r="S8" i="17" s="1"/>
  <c r="R8" i="16"/>
  <c r="T4" i="15"/>
  <c r="I4" i="16" s="1"/>
  <c r="I40" i="16"/>
  <c r="T40" i="16" s="1"/>
  <c r="O40" i="15"/>
  <c r="S40" i="15"/>
  <c r="U40" i="15"/>
  <c r="O52" i="15"/>
  <c r="S52" i="15"/>
  <c r="U52" i="15"/>
  <c r="S31" i="17"/>
  <c r="U31" i="17"/>
  <c r="O31" i="17" s="1"/>
  <c r="O48" i="16"/>
  <c r="S48" i="16"/>
  <c r="U48" i="16"/>
  <c r="S10" i="17"/>
  <c r="U10" i="17"/>
  <c r="O10" i="17" s="1"/>
  <c r="P10" i="17" s="1"/>
  <c r="S21" i="17"/>
  <c r="O21" i="17"/>
  <c r="U21" i="17"/>
  <c r="S30" i="17"/>
  <c r="U30" i="17"/>
  <c r="O30" i="17" s="1"/>
  <c r="S20" i="17"/>
  <c r="U20" i="17"/>
  <c r="O20" i="17" s="1"/>
  <c r="O50" i="17"/>
  <c r="S50" i="17"/>
  <c r="U50" i="17"/>
  <c r="S47" i="15"/>
  <c r="I47" i="16"/>
  <c r="T47" i="16" s="1"/>
  <c r="O47" i="15"/>
  <c r="U47" i="15"/>
  <c r="S11" i="16"/>
  <c r="U11" i="16"/>
  <c r="O11" i="16" s="1"/>
  <c r="P11" i="16" s="1"/>
  <c r="O16" i="17"/>
  <c r="S16" i="17"/>
  <c r="U16" i="17"/>
  <c r="O35" i="15"/>
  <c r="S35" i="15"/>
  <c r="U35" i="15"/>
  <c r="S22" i="16"/>
  <c r="I22" i="17"/>
  <c r="T22" i="17" s="1"/>
  <c r="U22" i="16"/>
  <c r="O22" i="16" s="1"/>
  <c r="O43" i="16"/>
  <c r="S43" i="16"/>
  <c r="I43" i="17"/>
  <c r="T43" i="17" s="1"/>
  <c r="U43" i="16"/>
  <c r="S41" i="15"/>
  <c r="O41" i="15"/>
  <c r="U41" i="15"/>
  <c r="S12" i="17"/>
  <c r="U12" i="17"/>
  <c r="O12" i="17" s="1"/>
  <c r="P12" i="17" s="1"/>
  <c r="S39" i="16"/>
  <c r="O39" i="16"/>
  <c r="U39" i="16"/>
  <c r="I27" i="17"/>
  <c r="T27" i="17" s="1"/>
  <c r="S27" i="16"/>
  <c r="U27" i="16"/>
  <c r="O27" i="16" s="1"/>
  <c r="S33" i="17"/>
  <c r="U33" i="17"/>
  <c r="O33" i="17" s="1"/>
  <c r="S17" i="17"/>
  <c r="O17" i="17"/>
  <c r="U17" i="17"/>
  <c r="O44" i="15"/>
  <c r="S44" i="15"/>
  <c r="U44" i="15"/>
  <c r="S51" i="16"/>
  <c r="O51" i="16"/>
  <c r="I51" i="17"/>
  <c r="T51" i="17" s="1"/>
  <c r="U51" i="16"/>
  <c r="S19" i="15"/>
  <c r="I19" i="16"/>
  <c r="T19" i="16" s="1"/>
  <c r="U19" i="15"/>
  <c r="O19" i="15" s="1"/>
  <c r="S3" i="17"/>
  <c r="O3" i="17"/>
  <c r="P3" i="17" s="1"/>
  <c r="U3" i="17"/>
  <c r="O46" i="16"/>
  <c r="S46" i="16"/>
  <c r="I46" i="17"/>
  <c r="T46" i="17" s="1"/>
  <c r="U46" i="16"/>
  <c r="S24" i="16"/>
  <c r="U24" i="16"/>
  <c r="O24" i="16" s="1"/>
  <c r="S42" i="17"/>
  <c r="O42" i="17"/>
  <c r="U42" i="17"/>
  <c r="O6" i="17"/>
  <c r="P6" i="17" s="1"/>
  <c r="S6" i="17"/>
  <c r="I39" i="17"/>
  <c r="T39" i="17" s="1"/>
  <c r="I41" i="16"/>
  <c r="T41" i="16" s="1"/>
  <c r="I48" i="17"/>
  <c r="T48" i="17" s="1"/>
  <c r="I35" i="16"/>
  <c r="T35" i="16" s="1"/>
  <c r="I24" i="17"/>
  <c r="T24" i="17" s="1"/>
  <c r="I44" i="16"/>
  <c r="T44" i="16" s="1"/>
  <c r="I5" i="17"/>
  <c r="U5" i="17" s="1"/>
  <c r="I52" i="16"/>
  <c r="T52" i="16" s="1"/>
  <c r="U14" i="17" l="1"/>
  <c r="O14" i="17" s="1"/>
  <c r="P14" i="17" s="1"/>
  <c r="U8" i="17"/>
  <c r="O8" i="17" s="1"/>
  <c r="P8" i="17" s="1"/>
  <c r="S38" i="15"/>
  <c r="T14" i="17"/>
  <c r="R14" i="17"/>
  <c r="T12" i="17"/>
  <c r="R12" i="17"/>
  <c r="R11" i="16"/>
  <c r="T11" i="16"/>
  <c r="I11" i="17" s="1"/>
  <c r="R10" i="17"/>
  <c r="T10" i="17"/>
  <c r="T38" i="15"/>
  <c r="I38" i="16" s="1"/>
  <c r="U38" i="16" s="1"/>
  <c r="O38" i="16" s="1"/>
  <c r="P38" i="16" s="1"/>
  <c r="R38" i="15"/>
  <c r="T8" i="17"/>
  <c r="R8" i="17"/>
  <c r="S4" i="16"/>
  <c r="U4" i="16"/>
  <c r="O4" i="16" s="1"/>
  <c r="P4" i="16" s="1"/>
  <c r="T5" i="17"/>
  <c r="R5" i="17"/>
  <c r="S27" i="17"/>
  <c r="U27" i="17"/>
  <c r="O27" i="17" s="1"/>
  <c r="O47" i="16"/>
  <c r="S47" i="16"/>
  <c r="U47" i="16"/>
  <c r="S40" i="16"/>
  <c r="O40" i="16"/>
  <c r="U40" i="16"/>
  <c r="S52" i="16"/>
  <c r="O52" i="16"/>
  <c r="U52" i="16"/>
  <c r="S22" i="17"/>
  <c r="U22" i="17"/>
  <c r="O22" i="17" s="1"/>
  <c r="S46" i="17"/>
  <c r="O46" i="17"/>
  <c r="U46" i="17"/>
  <c r="S48" i="17"/>
  <c r="O48" i="17"/>
  <c r="U48" i="17"/>
  <c r="S43" i="17"/>
  <c r="O43" i="17"/>
  <c r="U43" i="17"/>
  <c r="S11" i="17"/>
  <c r="U11" i="17"/>
  <c r="S51" i="17"/>
  <c r="O51" i="17"/>
  <c r="U51" i="17"/>
  <c r="S5" i="17"/>
  <c r="O5" i="17"/>
  <c r="P5" i="17" s="1"/>
  <c r="O44" i="16"/>
  <c r="S44" i="16"/>
  <c r="U44" i="16"/>
  <c r="O35" i="16"/>
  <c r="S35" i="16"/>
  <c r="U35" i="16"/>
  <c r="S39" i="17"/>
  <c r="O39" i="17"/>
  <c r="U39" i="17"/>
  <c r="S19" i="16"/>
  <c r="U19" i="16"/>
  <c r="O19" i="16" s="1"/>
  <c r="S38" i="16"/>
  <c r="U24" i="17"/>
  <c r="O24" i="17" s="1"/>
  <c r="S24" i="17"/>
  <c r="S41" i="16"/>
  <c r="O41" i="16"/>
  <c r="U41" i="16"/>
  <c r="I35" i="17"/>
  <c r="T35" i="17" s="1"/>
  <c r="I52" i="17"/>
  <c r="T52" i="17" s="1"/>
  <c r="I44" i="17"/>
  <c r="T44" i="17" s="1"/>
  <c r="I19" i="17"/>
  <c r="T19" i="17" s="1"/>
  <c r="I47" i="17"/>
  <c r="T47" i="17" s="1"/>
  <c r="I41" i="17"/>
  <c r="T41" i="17" s="1"/>
  <c r="I40" i="17"/>
  <c r="T40" i="17" s="1"/>
  <c r="O11" i="17" l="1"/>
  <c r="P11" i="17" s="1"/>
  <c r="T11" i="17" s="1"/>
  <c r="R38" i="16"/>
  <c r="T38" i="16"/>
  <c r="I38" i="17" s="1"/>
  <c r="U38" i="17" s="1"/>
  <c r="O38" i="17" s="1"/>
  <c r="P38" i="17" s="1"/>
  <c r="R4" i="16"/>
  <c r="T4" i="16"/>
  <c r="I4" i="17" s="1"/>
  <c r="O41" i="17"/>
  <c r="S41" i="17"/>
  <c r="U41" i="17"/>
  <c r="S44" i="17"/>
  <c r="O44" i="17"/>
  <c r="U44" i="17"/>
  <c r="O47" i="17"/>
  <c r="S47" i="17"/>
  <c r="U47" i="17"/>
  <c r="S19" i="17"/>
  <c r="U19" i="17"/>
  <c r="O19" i="17" s="1"/>
  <c r="O52" i="17"/>
  <c r="S52" i="17"/>
  <c r="U52" i="17"/>
  <c r="U40" i="17"/>
  <c r="O40" i="17"/>
  <c r="S40" i="17"/>
  <c r="S35" i="17"/>
  <c r="O35" i="17"/>
  <c r="U35" i="17"/>
  <c r="R11" i="17" l="1"/>
  <c r="S38" i="17"/>
  <c r="T38" i="17"/>
  <c r="R38" i="17"/>
  <c r="U4" i="17"/>
  <c r="O4" i="17" s="1"/>
  <c r="P4" i="17" s="1"/>
  <c r="R4" i="17" s="1"/>
  <c r="S4" i="17"/>
  <c r="S7" i="3"/>
  <c r="U7" i="3"/>
  <c r="O7" i="3" s="1"/>
  <c r="P7" i="3" s="1"/>
  <c r="R7" i="3" l="1"/>
  <c r="T7" i="3"/>
  <c r="I7" i="4" s="1"/>
  <c r="S7" i="4" s="1"/>
  <c r="T4" i="17"/>
  <c r="U7" i="4" l="1"/>
  <c r="O7" i="4" s="1"/>
  <c r="P7" i="4" s="1"/>
  <c r="R7" i="4" s="1"/>
  <c r="T7" i="4" l="1"/>
  <c r="I7" i="5" s="1"/>
  <c r="S7" i="5" s="1"/>
  <c r="U7" i="5" l="1"/>
  <c r="O7" i="5" s="1"/>
  <c r="P7" i="5" s="1"/>
  <c r="T7" i="5" s="1"/>
  <c r="I7" i="6" s="1"/>
  <c r="R7" i="5" l="1"/>
  <c r="S7" i="6"/>
  <c r="U7" i="6"/>
  <c r="O7" i="6" s="1"/>
  <c r="P7" i="6" s="1"/>
  <c r="T7" i="6" l="1"/>
  <c r="R7" i="6"/>
  <c r="I7" i="7"/>
  <c r="S7" i="7" l="1"/>
  <c r="U7" i="7"/>
  <c r="O7" i="7" s="1"/>
  <c r="P7" i="7" s="1"/>
  <c r="T7" i="7" l="1"/>
  <c r="R7" i="7"/>
  <c r="I7" i="8"/>
  <c r="S7" i="8" l="1"/>
  <c r="U7" i="8"/>
  <c r="O7" i="8" s="1"/>
  <c r="P7" i="8" s="1"/>
  <c r="T7" i="8" l="1"/>
  <c r="I7" i="9" s="1"/>
  <c r="U7" i="9" s="1"/>
  <c r="O7" i="9" s="1"/>
  <c r="P7" i="9" s="1"/>
  <c r="R7" i="8"/>
  <c r="S7" i="9" l="1"/>
  <c r="T7" i="9"/>
  <c r="I7" i="10" s="1"/>
  <c r="U7" i="10" s="1"/>
  <c r="O7" i="10" s="1"/>
  <c r="P7" i="10" s="1"/>
  <c r="R7" i="9"/>
  <c r="S7" i="10" l="1"/>
  <c r="T7" i="10"/>
  <c r="I7" i="11" s="1"/>
  <c r="R7" i="10"/>
  <c r="T7" i="11" l="1"/>
  <c r="R7" i="11"/>
  <c r="I7" i="12"/>
  <c r="S7" i="11"/>
  <c r="O7" i="11"/>
  <c r="P7" i="11" s="1"/>
  <c r="U7" i="11"/>
  <c r="T7" i="12" l="1"/>
  <c r="I7" i="13" s="1"/>
  <c r="R7" i="12"/>
  <c r="S7" i="12"/>
  <c r="O7" i="12"/>
  <c r="P7" i="12" s="1"/>
  <c r="U7" i="12"/>
  <c r="T7" i="13" l="1"/>
  <c r="I7" i="14" s="1"/>
  <c r="R7" i="13"/>
  <c r="O7" i="13"/>
  <c r="P7" i="13" s="1"/>
  <c r="S7" i="13"/>
  <c r="U7" i="13"/>
  <c r="T7" i="14" l="1"/>
  <c r="I7" i="15" s="1"/>
  <c r="R7" i="14"/>
  <c r="S7" i="14"/>
  <c r="O7" i="14"/>
  <c r="P7" i="14" s="1"/>
  <c r="U7" i="14"/>
  <c r="T7" i="15" l="1"/>
  <c r="I7" i="16" s="1"/>
  <c r="R7" i="15"/>
  <c r="O7" i="15"/>
  <c r="P7" i="15" s="1"/>
  <c r="S7" i="15"/>
  <c r="U7" i="15"/>
  <c r="T7" i="16" l="1"/>
  <c r="I7" i="17" s="1"/>
  <c r="R7" i="16"/>
  <c r="S7" i="16"/>
  <c r="U7" i="16"/>
  <c r="O7" i="16"/>
  <c r="P7" i="16" s="1"/>
  <c r="T7" i="17" l="1"/>
  <c r="R7" i="17"/>
  <c r="O7" i="17"/>
  <c r="P7" i="17" s="1"/>
  <c r="S7" i="17"/>
  <c r="U7" i="17"/>
  <c r="I54" i="3" l="1"/>
  <c r="I54" i="4" l="1"/>
  <c r="I54" i="5" l="1"/>
  <c r="I54" i="6" l="1"/>
  <c r="I54" i="7" l="1"/>
  <c r="I54" i="8"/>
  <c r="I54" i="9" l="1"/>
  <c r="I54" i="10" l="1"/>
  <c r="I54" i="11" l="1"/>
  <c r="T54" i="1" l="1"/>
  <c r="P54" i="1"/>
  <c r="I54" i="12" l="1"/>
  <c r="S54" i="3"/>
  <c r="P54" i="3" l="1"/>
  <c r="T54" i="3" l="1"/>
  <c r="S54" i="4"/>
  <c r="I54" i="13"/>
  <c r="P54" i="4" l="1"/>
  <c r="T54" i="4"/>
  <c r="I54" i="14" l="1"/>
  <c r="S54" i="5"/>
  <c r="P54" i="5" l="1"/>
  <c r="I54" i="15" l="1"/>
  <c r="T54" i="5"/>
  <c r="S54" i="6" l="1"/>
  <c r="I54" i="16" l="1"/>
  <c r="P54" i="6"/>
  <c r="T54" i="6" l="1"/>
  <c r="S54" i="7" l="1"/>
  <c r="I54" i="17" l="1"/>
  <c r="P54" i="7"/>
  <c r="T54" i="7" l="1"/>
  <c r="S54" i="8" l="1"/>
  <c r="P54" i="8" l="1"/>
  <c r="T54" i="8" l="1"/>
  <c r="S54" i="9" l="1"/>
  <c r="P54" i="9" l="1"/>
  <c r="T54" i="9"/>
  <c r="S54" i="10" l="1"/>
  <c r="P54" i="10" l="1"/>
  <c r="T54" i="10" l="1"/>
  <c r="S54" i="11" l="1"/>
  <c r="P54" i="11" l="1"/>
  <c r="T54" i="11" l="1"/>
  <c r="S54" i="12" l="1"/>
  <c r="P54" i="12" l="1"/>
  <c r="T54" i="12"/>
  <c r="S54" i="13" l="1"/>
  <c r="P54" i="13"/>
  <c r="T54" i="13" l="1"/>
  <c r="S54" i="14"/>
  <c r="P54" i="14" l="1"/>
  <c r="T54" i="14" l="1"/>
  <c r="P54" i="15" l="1"/>
  <c r="S54" i="15"/>
  <c r="T54" i="15" l="1"/>
  <c r="S54" i="16" l="1"/>
  <c r="P54" i="16"/>
  <c r="T54" i="16" l="1"/>
  <c r="P54" i="17" l="1"/>
  <c r="S54" i="17"/>
  <c r="T54" i="17"/>
</calcChain>
</file>

<file path=xl/sharedStrings.xml><?xml version="1.0" encoding="utf-8"?>
<sst xmlns="http://schemas.openxmlformats.org/spreadsheetml/2006/main" count="290" uniqueCount="22">
  <si>
    <t>Konto</t>
  </si>
  <si>
    <t>Bezeichnung</t>
  </si>
  <si>
    <t>Anlagebuchhaltung für das Jahr</t>
  </si>
  <si>
    <t>erste Abschreibung
im Jahr</t>
  </si>
  <si>
    <t>Historischer Wert</t>
  </si>
  <si>
    <t>letzte 
Abschreibung
im Jahr</t>
  </si>
  <si>
    <t>Erwerbs-
jahr</t>
  </si>
  <si>
    <t>lineare 
Abschreibung</t>
  </si>
  <si>
    <t>Nutzungsdauer (ND)
gemäss Merkbaltt
A 1995 (in Jahren)</t>
  </si>
  <si>
    <t>Erfassung in
Anlagebuch-
haltung (Jahr)</t>
  </si>
  <si>
    <t>ewig</t>
  </si>
  <si>
    <t>Subventionen</t>
  </si>
  <si>
    <t>Einstandswert</t>
  </si>
  <si>
    <t>Anschluss-gebühren bisher</t>
  </si>
  <si>
    <t>Anschlussge-bühren bisher</t>
  </si>
  <si>
    <t>xxx</t>
  </si>
  <si>
    <t>Pumpwerk …..</t>
  </si>
  <si>
    <t>Reservoir ……</t>
  </si>
  <si>
    <t>Wasserleitung ….</t>
  </si>
  <si>
    <t>Land Parzelle Nr. xy</t>
  </si>
  <si>
    <t>Wald Parzelle Nr. xy</t>
  </si>
  <si>
    <t>STWE Nr. 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</si>
</sst>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20"/>
      <color theme="1"/>
      <name val="Arial"/>
      <family val="2"/>
    </font>
    <font>
      <i/>
      <sz val="11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64" fontId="0" fillId="2" borderId="4" xfId="1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Protection="1"/>
    <xf numFmtId="0" fontId="5" fillId="0" borderId="3" xfId="0" applyFont="1" applyBorder="1" applyProtection="1"/>
    <xf numFmtId="164" fontId="0" fillId="0" borderId="3" xfId="1" applyNumberFormat="1" applyFont="1" applyBorder="1" applyProtection="1"/>
    <xf numFmtId="164" fontId="0" fillId="0" borderId="3" xfId="1" applyNumberFormat="1" applyFont="1" applyBorder="1" applyAlignment="1" applyProtection="1">
      <alignment horizontal="left"/>
    </xf>
    <xf numFmtId="0" fontId="5" fillId="0" borderId="1" xfId="1" applyNumberFormat="1" applyFont="1" applyFill="1" applyBorder="1" applyProtection="1"/>
    <xf numFmtId="0" fontId="0" fillId="0" borderId="3" xfId="0" applyBorder="1" applyProtection="1"/>
    <xf numFmtId="0" fontId="4" fillId="0" borderId="3" xfId="0" applyFont="1" applyBorder="1" applyProtection="1"/>
    <xf numFmtId="0" fontId="0" fillId="0" borderId="3" xfId="0" applyFont="1" applyBorder="1" applyProtection="1"/>
    <xf numFmtId="164" fontId="4" fillId="0" borderId="8" xfId="1" applyNumberFormat="1" applyFont="1" applyBorder="1" applyProtection="1"/>
    <xf numFmtId="164" fontId="0" fillId="0" borderId="8" xfId="1" applyNumberFormat="1" applyFont="1" applyBorder="1" applyProtection="1"/>
    <xf numFmtId="0" fontId="0" fillId="0" borderId="0" xfId="0" applyProtection="1"/>
    <xf numFmtId="0" fontId="2" fillId="0" borderId="5" xfId="0" applyFont="1" applyBorder="1" applyProtection="1"/>
    <xf numFmtId="0" fontId="2" fillId="0" borderId="6" xfId="0" applyFont="1" applyBorder="1" applyProtection="1"/>
    <xf numFmtId="164" fontId="2" fillId="0" borderId="6" xfId="1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164" fontId="2" fillId="0" borderId="6" xfId="1" applyNumberFormat="1" applyFont="1" applyBorder="1" applyAlignment="1" applyProtection="1">
      <alignment wrapText="1"/>
    </xf>
    <xf numFmtId="164" fontId="3" fillId="0" borderId="6" xfId="1" applyNumberFormat="1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2" fillId="0" borderId="0" xfId="0" applyFont="1" applyProtection="1"/>
    <xf numFmtId="1" fontId="0" fillId="0" borderId="4" xfId="0" applyNumberFormat="1" applyBorder="1" applyProtection="1"/>
    <xf numFmtId="1" fontId="0" fillId="0" borderId="4" xfId="0" applyNumberFormat="1" applyFill="1" applyBorder="1" applyProtection="1"/>
    <xf numFmtId="43" fontId="4" fillId="0" borderId="4" xfId="0" applyNumberFormat="1" applyFont="1" applyBorder="1" applyProtection="1"/>
    <xf numFmtId="164" fontId="0" fillId="0" borderId="4" xfId="1" applyNumberFormat="1" applyFont="1" applyBorder="1" applyProtection="1"/>
    <xf numFmtId="164" fontId="0" fillId="0" borderId="4" xfId="0" applyNumberFormat="1" applyFont="1" applyBorder="1" applyProtection="1"/>
    <xf numFmtId="164" fontId="4" fillId="0" borderId="4" xfId="1" applyNumberFormat="1" applyFont="1" applyBorder="1" applyProtection="1"/>
    <xf numFmtId="0" fontId="5" fillId="0" borderId="7" xfId="0" applyFont="1" applyFill="1" applyBorder="1" applyProtection="1"/>
    <xf numFmtId="0" fontId="0" fillId="0" borderId="8" xfId="0" applyFill="1" applyBorder="1" applyProtection="1"/>
    <xf numFmtId="164" fontId="0" fillId="0" borderId="8" xfId="1" applyNumberFormat="1" applyFont="1" applyFill="1" applyBorder="1" applyProtection="1"/>
    <xf numFmtId="164" fontId="0" fillId="0" borderId="8" xfId="1" applyNumberFormat="1" applyFont="1" applyFill="1" applyBorder="1" applyAlignment="1" applyProtection="1">
      <alignment horizontal="left"/>
    </xf>
    <xf numFmtId="164" fontId="0" fillId="0" borderId="0" xfId="1" applyNumberFormat="1" applyFont="1" applyProtection="1"/>
    <xf numFmtId="164" fontId="0" fillId="0" borderId="0" xfId="1" applyNumberFormat="1" applyFont="1" applyAlignment="1" applyProtection="1">
      <alignment horizontal="left"/>
    </xf>
    <xf numFmtId="0" fontId="4" fillId="0" borderId="0" xfId="0" applyFont="1" applyProtection="1"/>
    <xf numFmtId="0" fontId="0" fillId="0" borderId="0" xfId="0" applyFont="1" applyProtection="1"/>
    <xf numFmtId="164" fontId="4" fillId="0" borderId="0" xfId="1" applyNumberFormat="1" applyFont="1" applyProtection="1"/>
    <xf numFmtId="0" fontId="0" fillId="2" borderId="4" xfId="1" applyNumberFormat="1" applyFont="1" applyFill="1" applyBorder="1" applyAlignment="1" applyProtection="1">
      <alignment horizontal="right"/>
      <protection locked="0"/>
    </xf>
    <xf numFmtId="164" fontId="0" fillId="0" borderId="4" xfId="1" applyNumberFormat="1" applyFont="1" applyFill="1" applyBorder="1" applyAlignment="1" applyProtection="1">
      <alignment horizontal="left"/>
      <protection locked="0"/>
    </xf>
    <xf numFmtId="0" fontId="0" fillId="0" borderId="4" xfId="1" applyNumberFormat="1" applyFont="1" applyFill="1" applyBorder="1" applyAlignment="1" applyProtection="1">
      <alignment horizontal="right"/>
      <protection locked="0"/>
    </xf>
    <xf numFmtId="164" fontId="2" fillId="0" borderId="6" xfId="1" applyNumberFormat="1" applyFont="1" applyBorder="1" applyAlignment="1" applyProtection="1">
      <alignment horizontal="center" wrapText="1"/>
    </xf>
    <xf numFmtId="164" fontId="0" fillId="2" borderId="4" xfId="1" applyNumberFormat="1" applyFont="1" applyFill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164" fontId="3" fillId="0" borderId="6" xfId="1" applyNumberFormat="1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6" fillId="3" borderId="3" xfId="0" applyFont="1" applyFill="1" applyBorder="1" applyProtection="1"/>
    <xf numFmtId="164" fontId="2" fillId="0" borderId="8" xfId="1" applyNumberFormat="1" applyFont="1" applyFill="1" applyBorder="1" applyAlignment="1" applyProtection="1">
      <alignment horizontal="left"/>
    </xf>
    <xf numFmtId="0" fontId="2" fillId="0" borderId="8" xfId="0" applyFont="1" applyFill="1" applyBorder="1" applyProtection="1"/>
    <xf numFmtId="0" fontId="2" fillId="0" borderId="8" xfId="0" applyFont="1" applyBorder="1" applyProtection="1"/>
    <xf numFmtId="43" fontId="3" fillId="0" borderId="8" xfId="0" applyNumberFormat="1" applyFont="1" applyBorder="1" applyProtection="1"/>
    <xf numFmtId="43" fontId="2" fillId="0" borderId="9" xfId="0" applyNumberFormat="1" applyFont="1" applyBorder="1" applyProtection="1"/>
    <xf numFmtId="0" fontId="2" fillId="0" borderId="9" xfId="0" applyFont="1" applyBorder="1" applyProtection="1"/>
    <xf numFmtId="164" fontId="7" fillId="0" borderId="8" xfId="1" applyNumberFormat="1" applyFont="1" applyFill="1" applyBorder="1" applyAlignment="1" applyProtection="1">
      <alignment horizontal="left"/>
    </xf>
    <xf numFmtId="0" fontId="7" fillId="0" borderId="8" xfId="0" applyFont="1" applyFill="1" applyBorder="1" applyProtection="1"/>
    <xf numFmtId="0" fontId="7" fillId="0" borderId="8" xfId="0" applyFont="1" applyBorder="1" applyProtection="1"/>
    <xf numFmtId="43" fontId="8" fillId="0" borderId="8" xfId="0" applyNumberFormat="1" applyFont="1" applyBorder="1" applyProtection="1"/>
    <xf numFmtId="43" fontId="7" fillId="0" borderId="9" xfId="0" applyNumberFormat="1" applyFont="1" applyBorder="1" applyProtection="1"/>
    <xf numFmtId="0" fontId="7" fillId="0" borderId="9" xfId="0" applyFont="1" applyBorder="1" applyProtection="1"/>
    <xf numFmtId="164" fontId="2" fillId="0" borderId="1" xfId="1" applyNumberFormat="1" applyFont="1" applyBorder="1" applyProtection="1"/>
    <xf numFmtId="164" fontId="3" fillId="0" borderId="1" xfId="1" applyNumberFormat="1" applyFont="1" applyBorder="1" applyProtection="1"/>
    <xf numFmtId="164" fontId="7" fillId="0" borderId="1" xfId="1" applyNumberFormat="1" applyFont="1" applyBorder="1" applyProtection="1"/>
    <xf numFmtId="164" fontId="8" fillId="0" borderId="1" xfId="1" applyNumberFormat="1" applyFont="1" applyBorder="1" applyProtection="1"/>
    <xf numFmtId="0" fontId="5" fillId="0" borderId="2" xfId="0" applyNumberFormat="1" applyFont="1" applyBorder="1" applyProtection="1"/>
    <xf numFmtId="0" fontId="2" fillId="0" borderId="5" xfId="0" applyNumberFormat="1" applyFont="1" applyBorder="1" applyProtection="1"/>
    <xf numFmtId="0" fontId="0" fillId="0" borderId="4" xfId="1" applyNumberFormat="1" applyFont="1" applyFill="1" applyBorder="1" applyAlignment="1" applyProtection="1">
      <alignment horizontal="left"/>
      <protection locked="0"/>
    </xf>
    <xf numFmtId="0" fontId="5" fillId="0" borderId="7" xfId="0" applyNumberFormat="1" applyFont="1" applyFill="1" applyBorder="1" applyProtection="1"/>
    <xf numFmtId="0" fontId="0" fillId="0" borderId="0" xfId="0" applyNumberFormat="1" applyProtection="1"/>
    <xf numFmtId="0" fontId="0" fillId="2" borderId="4" xfId="1" applyNumberFormat="1" applyFont="1" applyFill="1" applyBorder="1" applyAlignment="1" applyProtection="1">
      <alignment horizontal="left"/>
      <protection locked="0"/>
    </xf>
    <xf numFmtId="0" fontId="0" fillId="0" borderId="4" xfId="1" quotePrefix="1" applyNumberFormat="1" applyFont="1" applyFill="1" applyBorder="1" applyAlignment="1" applyProtection="1">
      <alignment horizontal="left"/>
      <protection locked="0"/>
    </xf>
    <xf numFmtId="0" fontId="0" fillId="0" borderId="3" xfId="1" applyNumberFormat="1" applyFont="1" applyBorder="1" applyProtection="1"/>
    <xf numFmtId="0" fontId="2" fillId="0" borderId="6" xfId="1" applyNumberFormat="1" applyFont="1" applyBorder="1" applyAlignment="1" applyProtection="1">
      <alignment horizontal="center" wrapText="1"/>
    </xf>
    <xf numFmtId="0" fontId="0" fillId="0" borderId="8" xfId="1" applyNumberFormat="1" applyFont="1" applyFill="1" applyBorder="1" applyProtection="1"/>
    <xf numFmtId="0" fontId="0" fillId="0" borderId="0" xfId="1" applyNumberFormat="1" applyFont="1" applyProtection="1"/>
  </cellXfs>
  <cellStyles count="2">
    <cellStyle name="Komma" xfId="1" builtinId="3"/>
    <cellStyle name="Standard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abSelected="1" workbookViewId="0">
      <selection activeCell="C15" sqref="C15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1" style="33" bestFit="1" customWidth="1"/>
    <col min="9" max="9" width="14.75" style="33" bestFit="1" customWidth="1"/>
    <col min="10" max="10" width="19.875" style="33" bestFit="1" customWidth="1"/>
    <col min="11" max="13" width="13.125" style="12" bestFit="1" customWidth="1"/>
    <col min="14" max="14" width="11.875" style="12" bestFit="1" customWidth="1"/>
    <col min="15" max="15" width="0.25" style="34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v>2017</v>
      </c>
      <c r="L1" s="7"/>
      <c r="M1" s="7"/>
      <c r="N1" s="7"/>
      <c r="O1" s="46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15" t="s">
        <v>11</v>
      </c>
      <c r="F2" s="40" t="s">
        <v>13</v>
      </c>
      <c r="G2" s="15" t="s">
        <v>12</v>
      </c>
      <c r="H2" s="40" t="str">
        <f>"Anschluss-gebühren "&amp;K1</f>
        <v>Anschluss-gebühren 2017</v>
      </c>
      <c r="I2" s="40" t="str">
        <f>"Bestandeswert 
Anfang "&amp;K1</f>
        <v>Bestandeswert 
Anfang 2017</v>
      </c>
      <c r="J2" s="40" t="s">
        <v>8</v>
      </c>
      <c r="K2" s="16" t="s">
        <v>9</v>
      </c>
      <c r="L2" s="16" t="s">
        <v>3</v>
      </c>
      <c r="M2" s="16" t="s">
        <v>5</v>
      </c>
      <c r="N2" s="16" t="str">
        <f>"konsumierte
ND Ende "&amp;K1</f>
        <v>konsumierte
ND Ende 2017</v>
      </c>
      <c r="O2" s="17" t="s">
        <v>7</v>
      </c>
      <c r="P2" s="18" t="str">
        <f>"Abschreibung
im Jahr "&amp;K1</f>
        <v>Abschreibung
im Jahr 2017</v>
      </c>
      <c r="Q2" s="18" t="str">
        <f>"zusätzliche Abschreibungen im Jahr "&amp;K1</f>
        <v>zusätzliche Abschreibungen im Jahr 2017</v>
      </c>
      <c r="R2" s="16" t="str">
        <f>"kumulierte
Abschreibungen
Ende "&amp;K1</f>
        <v>kumulierte
Abschreibungen
Ende 2017</v>
      </c>
      <c r="S2" s="19" t="str">
        <f>"Buchwert
Anfang " &amp;K1</f>
        <v>Buchwert
Anfang 2017</v>
      </c>
      <c r="T2" s="18" t="str">
        <f>"Buchwert 
ohne Neuinvest.
Ende "&amp;K1</f>
        <v>Buchwert 
ohne Neuinvest.
Ende 2017</v>
      </c>
      <c r="U2" s="20" t="str">
        <f>"Rest-ND
Ende "&amp;K1</f>
        <v>Rest-ND
Ende 2017</v>
      </c>
    </row>
    <row r="3" spans="1:21" x14ac:dyDescent="0.2">
      <c r="A3" s="68" t="s">
        <v>15</v>
      </c>
      <c r="B3" s="1" t="s">
        <v>16</v>
      </c>
      <c r="C3" s="37">
        <v>1950</v>
      </c>
      <c r="D3" s="1"/>
      <c r="E3" s="1"/>
      <c r="F3" s="1"/>
      <c r="G3" s="1">
        <f t="shared" ref="G3:G53" si="0">+D3-E3-F3</f>
        <v>0</v>
      </c>
      <c r="H3" s="1"/>
      <c r="I3" s="1"/>
      <c r="J3" s="41">
        <v>25</v>
      </c>
      <c r="K3" s="37"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8" t="s">
        <v>15</v>
      </c>
      <c r="B4" s="1" t="s">
        <v>16</v>
      </c>
      <c r="C4" s="37">
        <v>2010</v>
      </c>
      <c r="D4" s="1">
        <v>254250</v>
      </c>
      <c r="E4" s="1"/>
      <c r="F4" s="1"/>
      <c r="G4" s="1">
        <f t="shared" si="0"/>
        <v>254250</v>
      </c>
      <c r="H4" s="1"/>
      <c r="I4" s="1">
        <v>193230</v>
      </c>
      <c r="J4" s="41">
        <v>25</v>
      </c>
      <c r="K4" s="37">
        <v>2017</v>
      </c>
      <c r="L4" s="22">
        <f t="shared" si="1"/>
        <v>2011</v>
      </c>
      <c r="M4" s="22">
        <f t="shared" si="2"/>
        <v>2035</v>
      </c>
      <c r="N4" s="23">
        <f t="shared" si="3"/>
        <v>7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71190</v>
      </c>
      <c r="S4" s="27">
        <f t="shared" si="7"/>
        <v>193230</v>
      </c>
      <c r="T4" s="25">
        <f t="shared" si="8"/>
        <v>183060</v>
      </c>
      <c r="U4" s="23">
        <f t="shared" si="9"/>
        <v>18</v>
      </c>
    </row>
    <row r="5" spans="1:21" x14ac:dyDescent="0.2">
      <c r="A5" s="68"/>
      <c r="B5" s="1"/>
      <c r="C5" s="37"/>
      <c r="D5" s="1"/>
      <c r="E5" s="1"/>
      <c r="F5" s="1"/>
      <c r="G5" s="1">
        <f t="shared" si="0"/>
        <v>0</v>
      </c>
      <c r="H5" s="1"/>
      <c r="I5" s="1"/>
      <c r="J5" s="41"/>
      <c r="K5" s="37"/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8" t="s">
        <v>15</v>
      </c>
      <c r="B6" s="1" t="s">
        <v>17</v>
      </c>
      <c r="C6" s="37">
        <v>1995</v>
      </c>
      <c r="D6" s="1">
        <v>18420</v>
      </c>
      <c r="E6" s="1"/>
      <c r="F6" s="1"/>
      <c r="G6" s="1">
        <f t="shared" si="0"/>
        <v>18420</v>
      </c>
      <c r="H6" s="1"/>
      <c r="I6" s="1">
        <v>2947</v>
      </c>
      <c r="J6" s="41">
        <v>25</v>
      </c>
      <c r="K6" s="37">
        <v>2017</v>
      </c>
      <c r="L6" s="22">
        <f t="shared" si="1"/>
        <v>1996</v>
      </c>
      <c r="M6" s="22">
        <f t="shared" si="2"/>
        <v>2020</v>
      </c>
      <c r="N6" s="23">
        <f t="shared" si="3"/>
        <v>22</v>
      </c>
      <c r="O6" s="24">
        <f t="shared" si="4"/>
        <v>736.75</v>
      </c>
      <c r="P6" s="25">
        <f t="shared" si="5"/>
        <v>736.75</v>
      </c>
      <c r="Q6" s="25"/>
      <c r="R6" s="26">
        <f t="shared" si="6"/>
        <v>16209.75</v>
      </c>
      <c r="S6" s="27">
        <f t="shared" si="7"/>
        <v>2947</v>
      </c>
      <c r="T6" s="25">
        <f t="shared" si="8"/>
        <v>2210.25</v>
      </c>
      <c r="U6" s="23">
        <f t="shared" si="9"/>
        <v>3</v>
      </c>
    </row>
    <row r="7" spans="1:21" x14ac:dyDescent="0.2">
      <c r="A7" s="68" t="s">
        <v>15</v>
      </c>
      <c r="B7" s="1" t="s">
        <v>17</v>
      </c>
      <c r="C7" s="37">
        <v>2000</v>
      </c>
      <c r="D7" s="1">
        <v>54880</v>
      </c>
      <c r="E7" s="1"/>
      <c r="F7" s="1"/>
      <c r="G7" s="1">
        <f t="shared" si="0"/>
        <v>54880</v>
      </c>
      <c r="H7" s="1"/>
      <c r="I7" s="1">
        <v>19757</v>
      </c>
      <c r="J7" s="41">
        <v>25</v>
      </c>
      <c r="K7" s="37">
        <v>2017</v>
      </c>
      <c r="L7" s="22">
        <f t="shared" si="1"/>
        <v>2001</v>
      </c>
      <c r="M7" s="22">
        <f t="shared" si="2"/>
        <v>2025</v>
      </c>
      <c r="N7" s="23">
        <f t="shared" si="3"/>
        <v>17</v>
      </c>
      <c r="O7" s="24">
        <f t="shared" si="4"/>
        <v>2195.2222222222222</v>
      </c>
      <c r="P7" s="25">
        <f t="shared" si="5"/>
        <v>2195.2222222222222</v>
      </c>
      <c r="Q7" s="25"/>
      <c r="R7" s="26">
        <f t="shared" si="6"/>
        <v>37318.222222222219</v>
      </c>
      <c r="S7" s="27">
        <f t="shared" si="7"/>
        <v>19757</v>
      </c>
      <c r="T7" s="25">
        <f t="shared" si="8"/>
        <v>17561.777777777777</v>
      </c>
      <c r="U7" s="23">
        <f t="shared" si="9"/>
        <v>8</v>
      </c>
    </row>
    <row r="8" spans="1:21" x14ac:dyDescent="0.2">
      <c r="A8" s="68"/>
      <c r="B8" s="1"/>
      <c r="C8" s="37"/>
      <c r="D8" s="1"/>
      <c r="E8" s="1"/>
      <c r="F8" s="1"/>
      <c r="G8" s="1">
        <f t="shared" si="0"/>
        <v>0</v>
      </c>
      <c r="H8" s="1"/>
      <c r="I8" s="1">
        <f t="shared" ref="I8:I53" si="10">G8-H8</f>
        <v>0</v>
      </c>
      <c r="J8" s="41"/>
      <c r="K8" s="37"/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8" t="s">
        <v>15</v>
      </c>
      <c r="B9" s="1" t="s">
        <v>18</v>
      </c>
      <c r="C9" s="37">
        <v>2012</v>
      </c>
      <c r="D9" s="1">
        <v>336610</v>
      </c>
      <c r="E9" s="1"/>
      <c r="F9" s="1"/>
      <c r="G9" s="1">
        <f t="shared" si="0"/>
        <v>336610</v>
      </c>
      <c r="H9" s="1">
        <v>6950</v>
      </c>
      <c r="I9" s="1">
        <v>291728</v>
      </c>
      <c r="J9" s="41">
        <v>30</v>
      </c>
      <c r="K9" s="37">
        <v>2017</v>
      </c>
      <c r="L9" s="22">
        <f t="shared" si="1"/>
        <v>2013</v>
      </c>
      <c r="M9" s="22">
        <f t="shared" si="2"/>
        <v>2042</v>
      </c>
      <c r="N9" s="23">
        <f t="shared" si="3"/>
        <v>5</v>
      </c>
      <c r="O9" s="24">
        <f t="shared" si="4"/>
        <v>11220.307692307691</v>
      </c>
      <c r="P9" s="25">
        <f t="shared" si="5"/>
        <v>11220.307692307691</v>
      </c>
      <c r="Q9" s="25"/>
      <c r="R9" s="26">
        <f t="shared" si="6"/>
        <v>56102.307692307688</v>
      </c>
      <c r="S9" s="27">
        <f t="shared" si="7"/>
        <v>291728</v>
      </c>
      <c r="T9" s="25">
        <f t="shared" si="8"/>
        <v>273557.69230769231</v>
      </c>
      <c r="U9" s="23">
        <f t="shared" si="9"/>
        <v>25</v>
      </c>
    </row>
    <row r="10" spans="1:21" x14ac:dyDescent="0.2">
      <c r="A10" s="68" t="s">
        <v>15</v>
      </c>
      <c r="B10" s="1" t="s">
        <v>18</v>
      </c>
      <c r="C10" s="37">
        <v>2008</v>
      </c>
      <c r="D10" s="1">
        <v>1980</v>
      </c>
      <c r="E10" s="1"/>
      <c r="F10" s="1"/>
      <c r="G10" s="1">
        <f t="shared" si="0"/>
        <v>1980</v>
      </c>
      <c r="H10" s="1">
        <v>1980</v>
      </c>
      <c r="I10" s="1">
        <f t="shared" si="10"/>
        <v>0</v>
      </c>
      <c r="J10" s="41">
        <v>30</v>
      </c>
      <c r="K10" s="37">
        <v>2017</v>
      </c>
      <c r="L10" s="22">
        <f t="shared" si="1"/>
        <v>2009</v>
      </c>
      <c r="M10" s="22">
        <f t="shared" si="2"/>
        <v>2038</v>
      </c>
      <c r="N10" s="23">
        <f t="shared" si="3"/>
        <v>9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8" t="s">
        <v>15</v>
      </c>
      <c r="B11" s="1" t="s">
        <v>18</v>
      </c>
      <c r="C11" s="37">
        <v>2015</v>
      </c>
      <c r="D11" s="1">
        <v>116870</v>
      </c>
      <c r="E11" s="1"/>
      <c r="F11" s="1"/>
      <c r="G11" s="1">
        <f t="shared" si="0"/>
        <v>116870</v>
      </c>
      <c r="H11" s="1"/>
      <c r="I11" s="1">
        <v>106256</v>
      </c>
      <c r="J11" s="41">
        <v>30</v>
      </c>
      <c r="K11" s="37">
        <v>2017</v>
      </c>
      <c r="L11" s="22">
        <f t="shared" si="1"/>
        <v>2016</v>
      </c>
      <c r="M11" s="22">
        <f t="shared" si="2"/>
        <v>2045</v>
      </c>
      <c r="N11" s="23">
        <f t="shared" si="3"/>
        <v>2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14278</v>
      </c>
      <c r="S11" s="27">
        <f t="shared" si="7"/>
        <v>106256</v>
      </c>
      <c r="T11" s="25">
        <f t="shared" si="8"/>
        <v>102592</v>
      </c>
      <c r="U11" s="23">
        <f t="shared" si="9"/>
        <v>28</v>
      </c>
    </row>
    <row r="12" spans="1:21" x14ac:dyDescent="0.2">
      <c r="A12" s="68" t="s">
        <v>15</v>
      </c>
      <c r="B12" s="1" t="s">
        <v>18</v>
      </c>
      <c r="C12" s="37">
        <v>2008</v>
      </c>
      <c r="D12" s="1">
        <v>1300</v>
      </c>
      <c r="E12" s="1"/>
      <c r="F12" s="1"/>
      <c r="G12" s="1">
        <f t="shared" si="0"/>
        <v>1300</v>
      </c>
      <c r="H12" s="1">
        <v>1300</v>
      </c>
      <c r="I12" s="1">
        <f t="shared" si="10"/>
        <v>0</v>
      </c>
      <c r="J12" s="41">
        <v>30</v>
      </c>
      <c r="K12" s="37">
        <v>2017</v>
      </c>
      <c r="L12" s="22">
        <f t="shared" si="1"/>
        <v>2009</v>
      </c>
      <c r="M12" s="22">
        <f t="shared" si="2"/>
        <v>2038</v>
      </c>
      <c r="N12" s="23">
        <f t="shared" si="3"/>
        <v>9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8" t="s">
        <v>15</v>
      </c>
      <c r="B13" s="1" t="s">
        <v>18</v>
      </c>
      <c r="C13" s="37">
        <v>2009</v>
      </c>
      <c r="D13" s="1">
        <v>89770</v>
      </c>
      <c r="E13" s="1"/>
      <c r="F13" s="1"/>
      <c r="G13" s="1">
        <f t="shared" si="0"/>
        <v>89770</v>
      </c>
      <c r="H13" s="1">
        <v>89770</v>
      </c>
      <c r="I13" s="1">
        <f t="shared" si="10"/>
        <v>0</v>
      </c>
      <c r="J13" s="41">
        <v>30</v>
      </c>
      <c r="K13" s="37">
        <v>2017</v>
      </c>
      <c r="L13" s="22">
        <f t="shared" si="1"/>
        <v>2010</v>
      </c>
      <c r="M13" s="22">
        <f t="shared" si="2"/>
        <v>2039</v>
      </c>
      <c r="N13" s="23">
        <f t="shared" si="3"/>
        <v>8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8" t="s">
        <v>15</v>
      </c>
      <c r="B14" s="1" t="s">
        <v>18</v>
      </c>
      <c r="C14" s="37">
        <v>2016</v>
      </c>
      <c r="D14" s="1">
        <v>88778.85</v>
      </c>
      <c r="E14" s="1"/>
      <c r="F14" s="1"/>
      <c r="G14" s="1">
        <f t="shared" si="0"/>
        <v>88778.85</v>
      </c>
      <c r="H14" s="1"/>
      <c r="I14" s="1">
        <v>88779</v>
      </c>
      <c r="J14" s="41">
        <v>30</v>
      </c>
      <c r="K14" s="37">
        <v>2017</v>
      </c>
      <c r="L14" s="22">
        <f t="shared" si="1"/>
        <v>2017</v>
      </c>
      <c r="M14" s="22">
        <f t="shared" si="2"/>
        <v>2046</v>
      </c>
      <c r="N14" s="23">
        <f t="shared" si="3"/>
        <v>1</v>
      </c>
      <c r="O14" s="24">
        <f t="shared" si="4"/>
        <v>2959.3</v>
      </c>
      <c r="P14" s="25">
        <f t="shared" si="5"/>
        <v>2959.3</v>
      </c>
      <c r="Q14" s="25"/>
      <c r="R14" s="26">
        <f t="shared" si="6"/>
        <v>2959.150000000006</v>
      </c>
      <c r="S14" s="27">
        <f t="shared" si="7"/>
        <v>88779</v>
      </c>
      <c r="T14" s="25">
        <f t="shared" si="8"/>
        <v>85819.7</v>
      </c>
      <c r="U14" s="23">
        <f t="shared" si="9"/>
        <v>29</v>
      </c>
    </row>
    <row r="15" spans="1:21" x14ac:dyDescent="0.2">
      <c r="A15" s="68" t="s">
        <v>15</v>
      </c>
      <c r="B15" s="1" t="s">
        <v>18</v>
      </c>
      <c r="C15" s="37">
        <v>2016</v>
      </c>
      <c r="D15" s="1">
        <v>3249.05</v>
      </c>
      <c r="E15" s="1"/>
      <c r="F15" s="1"/>
      <c r="G15" s="1">
        <f t="shared" si="0"/>
        <v>3249.05</v>
      </c>
      <c r="H15" s="1"/>
      <c r="I15" s="1">
        <v>3249</v>
      </c>
      <c r="J15" s="41">
        <v>30</v>
      </c>
      <c r="K15" s="37">
        <v>2017</v>
      </c>
      <c r="L15" s="22">
        <f t="shared" si="1"/>
        <v>2017</v>
      </c>
      <c r="M15" s="22">
        <f t="shared" si="2"/>
        <v>2046</v>
      </c>
      <c r="N15" s="23">
        <f t="shared" si="3"/>
        <v>1</v>
      </c>
      <c r="O15" s="24">
        <f t="shared" si="4"/>
        <v>108.3</v>
      </c>
      <c r="P15" s="25">
        <f t="shared" si="5"/>
        <v>108.3</v>
      </c>
      <c r="Q15" s="25"/>
      <c r="R15" s="26">
        <f t="shared" si="6"/>
        <v>108.35000000000018</v>
      </c>
      <c r="S15" s="27">
        <f t="shared" si="7"/>
        <v>3249</v>
      </c>
      <c r="T15" s="25">
        <f t="shared" si="8"/>
        <v>3140.7</v>
      </c>
      <c r="U15" s="23">
        <f t="shared" si="9"/>
        <v>29</v>
      </c>
    </row>
    <row r="16" spans="1:21" x14ac:dyDescent="0.2">
      <c r="A16" s="68"/>
      <c r="B16" s="1"/>
      <c r="C16" s="37"/>
      <c r="D16" s="1"/>
      <c r="E16" s="1"/>
      <c r="F16" s="1"/>
      <c r="G16" s="1">
        <f t="shared" si="0"/>
        <v>0</v>
      </c>
      <c r="H16" s="1"/>
      <c r="I16" s="1">
        <f t="shared" si="10"/>
        <v>0</v>
      </c>
      <c r="J16" s="41"/>
      <c r="K16" s="37"/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8" t="s">
        <v>15</v>
      </c>
      <c r="B17" s="1" t="s">
        <v>19</v>
      </c>
      <c r="C17" s="37"/>
      <c r="D17" s="1">
        <v>0</v>
      </c>
      <c r="E17" s="1"/>
      <c r="F17" s="1"/>
      <c r="G17" s="1">
        <f t="shared" si="0"/>
        <v>0</v>
      </c>
      <c r="H17" s="1"/>
      <c r="I17" s="1">
        <f t="shared" si="10"/>
        <v>0</v>
      </c>
      <c r="J17" s="41" t="s">
        <v>10</v>
      </c>
      <c r="K17" s="37"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8" t="s">
        <v>15</v>
      </c>
      <c r="B18" s="1" t="s">
        <v>19</v>
      </c>
      <c r="C18" s="37"/>
      <c r="D18" s="1">
        <v>1770</v>
      </c>
      <c r="E18" s="1"/>
      <c r="F18" s="1"/>
      <c r="G18" s="1">
        <f t="shared" si="0"/>
        <v>1770</v>
      </c>
      <c r="H18" s="1"/>
      <c r="I18" s="1">
        <f t="shared" si="10"/>
        <v>1770</v>
      </c>
      <c r="J18" s="41" t="s">
        <v>10</v>
      </c>
      <c r="K18" s="37"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8" t="s">
        <v>15</v>
      </c>
      <c r="B19" s="1" t="s">
        <v>19</v>
      </c>
      <c r="C19" s="37"/>
      <c r="D19" s="1">
        <v>35957</v>
      </c>
      <c r="E19" s="1"/>
      <c r="F19" s="1"/>
      <c r="G19" s="1">
        <f t="shared" si="0"/>
        <v>35957</v>
      </c>
      <c r="H19" s="1"/>
      <c r="I19" s="1">
        <f t="shared" si="10"/>
        <v>35957</v>
      </c>
      <c r="J19" s="41" t="s">
        <v>10</v>
      </c>
      <c r="K19" s="37"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8" t="s">
        <v>15</v>
      </c>
      <c r="B20" s="1" t="s">
        <v>19</v>
      </c>
      <c r="C20" s="37"/>
      <c r="D20" s="1">
        <v>63</v>
      </c>
      <c r="E20" s="1"/>
      <c r="F20" s="1"/>
      <c r="G20" s="1">
        <f t="shared" si="0"/>
        <v>63</v>
      </c>
      <c r="H20" s="1"/>
      <c r="I20" s="1">
        <f t="shared" si="10"/>
        <v>63</v>
      </c>
      <c r="J20" s="41" t="s">
        <v>10</v>
      </c>
      <c r="K20" s="37"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8" t="s">
        <v>15</v>
      </c>
      <c r="B21" s="1" t="s">
        <v>19</v>
      </c>
      <c r="C21" s="37"/>
      <c r="D21" s="1">
        <v>0</v>
      </c>
      <c r="E21" s="1"/>
      <c r="F21" s="1"/>
      <c r="G21" s="1">
        <f t="shared" si="0"/>
        <v>0</v>
      </c>
      <c r="H21" s="1"/>
      <c r="I21" s="1">
        <f t="shared" si="10"/>
        <v>0</v>
      </c>
      <c r="J21" s="41" t="s">
        <v>10</v>
      </c>
      <c r="K21" s="37"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8" t="s">
        <v>15</v>
      </c>
      <c r="B22" s="1" t="s">
        <v>19</v>
      </c>
      <c r="C22" s="37"/>
      <c r="D22" s="1">
        <v>298358</v>
      </c>
      <c r="E22" s="1"/>
      <c r="F22" s="1"/>
      <c r="G22" s="1">
        <f t="shared" si="0"/>
        <v>298358</v>
      </c>
      <c r="H22" s="1"/>
      <c r="I22" s="1">
        <f t="shared" si="10"/>
        <v>298358</v>
      </c>
      <c r="J22" s="41" t="s">
        <v>10</v>
      </c>
      <c r="K22" s="37"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8" t="s">
        <v>15</v>
      </c>
      <c r="B23" s="1" t="s">
        <v>19</v>
      </c>
      <c r="C23" s="37"/>
      <c r="D23" s="1">
        <v>1540</v>
      </c>
      <c r="E23" s="1"/>
      <c r="F23" s="1"/>
      <c r="G23" s="1">
        <f t="shared" si="0"/>
        <v>1540</v>
      </c>
      <c r="H23" s="1"/>
      <c r="I23" s="1">
        <f t="shared" si="10"/>
        <v>1540</v>
      </c>
      <c r="J23" s="41" t="s">
        <v>10</v>
      </c>
      <c r="K23" s="37"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8" t="s">
        <v>15</v>
      </c>
      <c r="B24" s="1" t="s">
        <v>19</v>
      </c>
      <c r="C24" s="37"/>
      <c r="D24" s="1">
        <v>3348</v>
      </c>
      <c r="E24" s="1"/>
      <c r="F24" s="1"/>
      <c r="G24" s="1">
        <f t="shared" si="0"/>
        <v>3348</v>
      </c>
      <c r="H24" s="1"/>
      <c r="I24" s="1">
        <f t="shared" si="10"/>
        <v>3348</v>
      </c>
      <c r="J24" s="41" t="s">
        <v>10</v>
      </c>
      <c r="K24" s="37"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8" t="s">
        <v>15</v>
      </c>
      <c r="B25" s="1" t="s">
        <v>19</v>
      </c>
      <c r="C25" s="37"/>
      <c r="D25" s="1">
        <v>269</v>
      </c>
      <c r="E25" s="1"/>
      <c r="F25" s="1"/>
      <c r="G25" s="1">
        <f t="shared" si="0"/>
        <v>269</v>
      </c>
      <c r="H25" s="1"/>
      <c r="I25" s="1">
        <f t="shared" si="10"/>
        <v>269</v>
      </c>
      <c r="J25" s="41" t="s">
        <v>10</v>
      </c>
      <c r="K25" s="37"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8" t="s">
        <v>15</v>
      </c>
      <c r="B26" s="1" t="s">
        <v>19</v>
      </c>
      <c r="C26" s="37"/>
      <c r="D26" s="1">
        <v>1001</v>
      </c>
      <c r="E26" s="1"/>
      <c r="F26" s="1"/>
      <c r="G26" s="1">
        <f t="shared" si="0"/>
        <v>1001</v>
      </c>
      <c r="H26" s="1"/>
      <c r="I26" s="1">
        <f t="shared" si="10"/>
        <v>1001</v>
      </c>
      <c r="J26" s="41" t="s">
        <v>10</v>
      </c>
      <c r="K26" s="37"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8" t="s">
        <v>15</v>
      </c>
      <c r="B27" s="1" t="s">
        <v>19</v>
      </c>
      <c r="C27" s="37"/>
      <c r="D27" s="1">
        <v>34263</v>
      </c>
      <c r="E27" s="1"/>
      <c r="F27" s="1"/>
      <c r="G27" s="1">
        <f t="shared" si="0"/>
        <v>34263</v>
      </c>
      <c r="H27" s="1"/>
      <c r="I27" s="1">
        <f t="shared" si="10"/>
        <v>34263</v>
      </c>
      <c r="J27" s="41" t="s">
        <v>10</v>
      </c>
      <c r="K27" s="37"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8" t="s">
        <v>15</v>
      </c>
      <c r="B28" s="1" t="s">
        <v>20</v>
      </c>
      <c r="C28" s="37"/>
      <c r="D28" s="1">
        <v>63</v>
      </c>
      <c r="E28" s="1"/>
      <c r="F28" s="1"/>
      <c r="G28" s="1">
        <f t="shared" si="0"/>
        <v>63</v>
      </c>
      <c r="H28" s="1"/>
      <c r="I28" s="1">
        <f t="shared" si="10"/>
        <v>63</v>
      </c>
      <c r="J28" s="41" t="s">
        <v>10</v>
      </c>
      <c r="K28" s="37"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8" t="s">
        <v>15</v>
      </c>
      <c r="B29" s="1" t="s">
        <v>20</v>
      </c>
      <c r="C29" s="37"/>
      <c r="D29" s="1">
        <v>1116</v>
      </c>
      <c r="E29" s="1"/>
      <c r="F29" s="1"/>
      <c r="G29" s="1">
        <f t="shared" si="0"/>
        <v>1116</v>
      </c>
      <c r="H29" s="1"/>
      <c r="I29" s="1">
        <f t="shared" si="10"/>
        <v>1116</v>
      </c>
      <c r="J29" s="41" t="s">
        <v>10</v>
      </c>
      <c r="K29" s="37"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8" t="s">
        <v>15</v>
      </c>
      <c r="B30" s="1" t="s">
        <v>20</v>
      </c>
      <c r="C30" s="37"/>
      <c r="D30" s="1">
        <v>616</v>
      </c>
      <c r="E30" s="1"/>
      <c r="F30" s="1"/>
      <c r="G30" s="1">
        <f t="shared" si="0"/>
        <v>616</v>
      </c>
      <c r="H30" s="1"/>
      <c r="I30" s="1">
        <f t="shared" si="10"/>
        <v>616</v>
      </c>
      <c r="J30" s="41" t="s">
        <v>10</v>
      </c>
      <c r="K30" s="37">
        <v>2017</v>
      </c>
      <c r="L30" s="22" t="str">
        <f t="shared" ref="L30:L53" si="11">IF(J30="ewig","keine Abschr.",IF(C30&gt;0,C30+1,0))</f>
        <v>keine Abschr.</v>
      </c>
      <c r="M30" s="22" t="str">
        <f t="shared" ref="M30:M53" si="12">IF(J30="ewig","keine Abschr.",IF(C30&gt;0,C30+J30,0))</f>
        <v>keine Abschr.</v>
      </c>
      <c r="N30" s="23" t="str">
        <f t="shared" ref="N30:N53" si="13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8" t="s">
        <v>15</v>
      </c>
      <c r="B31" s="1" t="s">
        <v>20</v>
      </c>
      <c r="C31" s="37"/>
      <c r="D31" s="1">
        <v>385</v>
      </c>
      <c r="E31" s="1"/>
      <c r="F31" s="1"/>
      <c r="G31" s="1">
        <f t="shared" si="0"/>
        <v>385</v>
      </c>
      <c r="H31" s="1"/>
      <c r="I31" s="1">
        <f t="shared" si="10"/>
        <v>385</v>
      </c>
      <c r="J31" s="41" t="s">
        <v>10</v>
      </c>
      <c r="K31" s="37">
        <v>2017</v>
      </c>
      <c r="L31" s="22" t="str">
        <f t="shared" si="11"/>
        <v>keine Abschr.</v>
      </c>
      <c r="M31" s="22" t="str">
        <f t="shared" si="12"/>
        <v>keine Abschr.</v>
      </c>
      <c r="N31" s="23" t="str">
        <f t="shared" si="13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8" t="s">
        <v>15</v>
      </c>
      <c r="B32" s="1" t="s">
        <v>20</v>
      </c>
      <c r="C32" s="37"/>
      <c r="D32" s="1">
        <v>2310</v>
      </c>
      <c r="E32" s="1"/>
      <c r="F32" s="1"/>
      <c r="G32" s="1">
        <f t="shared" si="0"/>
        <v>2310</v>
      </c>
      <c r="H32" s="1"/>
      <c r="I32" s="1">
        <f t="shared" si="10"/>
        <v>2310</v>
      </c>
      <c r="J32" s="41" t="s">
        <v>10</v>
      </c>
      <c r="K32" s="37">
        <v>2017</v>
      </c>
      <c r="L32" s="22" t="str">
        <f t="shared" si="11"/>
        <v>keine Abschr.</v>
      </c>
      <c r="M32" s="22" t="str">
        <f t="shared" si="12"/>
        <v>keine Abschr.</v>
      </c>
      <c r="N32" s="23" t="str">
        <f t="shared" si="13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8" t="s">
        <v>15</v>
      </c>
      <c r="B33" s="1" t="s">
        <v>20</v>
      </c>
      <c r="C33" s="37"/>
      <c r="D33" s="1">
        <v>3888</v>
      </c>
      <c r="E33" s="1"/>
      <c r="F33" s="1"/>
      <c r="G33" s="1">
        <f t="shared" si="0"/>
        <v>3888</v>
      </c>
      <c r="H33" s="1"/>
      <c r="I33" s="1">
        <f t="shared" si="10"/>
        <v>3888</v>
      </c>
      <c r="J33" s="41" t="s">
        <v>10</v>
      </c>
      <c r="K33" s="37">
        <v>2017</v>
      </c>
      <c r="L33" s="22" t="str">
        <f t="shared" si="11"/>
        <v>keine Abschr.</v>
      </c>
      <c r="M33" s="22" t="str">
        <f t="shared" si="12"/>
        <v>keine Abschr.</v>
      </c>
      <c r="N33" s="23" t="str">
        <f t="shared" si="13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8" t="s">
        <v>15</v>
      </c>
      <c r="B34" s="1" t="s">
        <v>20</v>
      </c>
      <c r="C34" s="37"/>
      <c r="D34" s="1">
        <v>31.6</v>
      </c>
      <c r="E34" s="1"/>
      <c r="F34" s="1"/>
      <c r="G34" s="1">
        <f t="shared" si="0"/>
        <v>31.6</v>
      </c>
      <c r="H34" s="1"/>
      <c r="I34" s="1">
        <f t="shared" si="10"/>
        <v>31.6</v>
      </c>
      <c r="J34" s="41" t="s">
        <v>10</v>
      </c>
      <c r="K34" s="37">
        <v>2017</v>
      </c>
      <c r="L34" s="22" t="str">
        <f t="shared" si="11"/>
        <v>keine Abschr.</v>
      </c>
      <c r="M34" s="22" t="str">
        <f t="shared" si="12"/>
        <v>keine Abschr.</v>
      </c>
      <c r="N34" s="23" t="str">
        <f t="shared" si="13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8"/>
      <c r="B35" s="1"/>
      <c r="C35" s="37"/>
      <c r="D35" s="1"/>
      <c r="E35" s="1"/>
      <c r="F35" s="1"/>
      <c r="G35" s="1">
        <f t="shared" si="0"/>
        <v>0</v>
      </c>
      <c r="H35" s="1"/>
      <c r="I35" s="1">
        <f t="shared" si="10"/>
        <v>0</v>
      </c>
      <c r="J35" s="41"/>
      <c r="K35" s="37"/>
      <c r="L35" s="22">
        <f t="shared" si="11"/>
        <v>0</v>
      </c>
      <c r="M35" s="22">
        <f t="shared" si="12"/>
        <v>0</v>
      </c>
      <c r="N35" s="23">
        <f t="shared" si="13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8" t="s">
        <v>15</v>
      </c>
      <c r="B36" s="1" t="s">
        <v>21</v>
      </c>
      <c r="C36" s="37">
        <v>2010</v>
      </c>
      <c r="D36" s="1">
        <v>91830</v>
      </c>
      <c r="E36" s="1"/>
      <c r="F36" s="1"/>
      <c r="G36" s="1">
        <f t="shared" si="0"/>
        <v>91830</v>
      </c>
      <c r="H36" s="1"/>
      <c r="I36" s="1">
        <v>86320</v>
      </c>
      <c r="J36" s="41">
        <v>100</v>
      </c>
      <c r="K36" s="37">
        <v>2017</v>
      </c>
      <c r="L36" s="22">
        <f t="shared" si="11"/>
        <v>2011</v>
      </c>
      <c r="M36" s="22">
        <f t="shared" si="12"/>
        <v>2110</v>
      </c>
      <c r="N36" s="23">
        <f t="shared" si="13"/>
        <v>7</v>
      </c>
      <c r="O36" s="24">
        <f t="shared" si="4"/>
        <v>918.29787234042556</v>
      </c>
      <c r="P36" s="25">
        <f t="shared" si="5"/>
        <v>918.29787234042556</v>
      </c>
      <c r="Q36" s="25"/>
      <c r="R36" s="26">
        <f t="shared" si="6"/>
        <v>6428.2978723404258</v>
      </c>
      <c r="S36" s="27">
        <f t="shared" si="7"/>
        <v>86320</v>
      </c>
      <c r="T36" s="25">
        <f t="shared" si="8"/>
        <v>85401.702127659577</v>
      </c>
      <c r="U36" s="23">
        <f t="shared" si="9"/>
        <v>93</v>
      </c>
    </row>
    <row r="37" spans="1:21" x14ac:dyDescent="0.2">
      <c r="A37" s="68" t="s">
        <v>15</v>
      </c>
      <c r="B37" s="1" t="s">
        <v>21</v>
      </c>
      <c r="C37" s="37">
        <v>2015</v>
      </c>
      <c r="D37" s="1">
        <v>93000</v>
      </c>
      <c r="E37" s="1"/>
      <c r="F37" s="1"/>
      <c r="G37" s="1">
        <f t="shared" si="0"/>
        <v>93000</v>
      </c>
      <c r="H37" s="1"/>
      <c r="I37" s="1">
        <v>92070</v>
      </c>
      <c r="J37" s="41">
        <v>100</v>
      </c>
      <c r="K37" s="37">
        <v>2017</v>
      </c>
      <c r="L37" s="22">
        <f t="shared" si="11"/>
        <v>2016</v>
      </c>
      <c r="M37" s="22">
        <f t="shared" si="12"/>
        <v>2115</v>
      </c>
      <c r="N37" s="23">
        <f t="shared" si="13"/>
        <v>2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1860</v>
      </c>
      <c r="S37" s="27">
        <f t="shared" si="7"/>
        <v>92070</v>
      </c>
      <c r="T37" s="25">
        <f t="shared" si="8"/>
        <v>91140</v>
      </c>
      <c r="U37" s="23">
        <f t="shared" si="9"/>
        <v>98</v>
      </c>
    </row>
    <row r="38" spans="1:21" x14ac:dyDescent="0.2">
      <c r="A38" s="68" t="s">
        <v>15</v>
      </c>
      <c r="B38" s="1" t="s">
        <v>21</v>
      </c>
      <c r="C38" s="37">
        <v>2016</v>
      </c>
      <c r="D38" s="1">
        <v>94000</v>
      </c>
      <c r="E38" s="1"/>
      <c r="F38" s="1"/>
      <c r="G38" s="1">
        <f t="shared" si="0"/>
        <v>94000</v>
      </c>
      <c r="H38" s="1"/>
      <c r="I38" s="1">
        <v>94000</v>
      </c>
      <c r="J38" s="41">
        <v>100</v>
      </c>
      <c r="K38" s="37">
        <v>2017</v>
      </c>
      <c r="L38" s="22">
        <f t="shared" si="11"/>
        <v>2017</v>
      </c>
      <c r="M38" s="22">
        <f t="shared" si="12"/>
        <v>2116</v>
      </c>
      <c r="N38" s="23">
        <f t="shared" si="13"/>
        <v>1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940</v>
      </c>
      <c r="S38" s="27">
        <f t="shared" si="7"/>
        <v>94000</v>
      </c>
      <c r="T38" s="25">
        <f t="shared" si="8"/>
        <v>93060</v>
      </c>
      <c r="U38" s="23">
        <f t="shared" si="9"/>
        <v>99</v>
      </c>
    </row>
    <row r="39" spans="1:21" x14ac:dyDescent="0.2">
      <c r="A39" s="68"/>
      <c r="B39" s="1"/>
      <c r="C39" s="37"/>
      <c r="D39" s="1"/>
      <c r="E39" s="1"/>
      <c r="F39" s="1"/>
      <c r="G39" s="1">
        <f t="shared" si="0"/>
        <v>0</v>
      </c>
      <c r="H39" s="1"/>
      <c r="I39" s="1">
        <f t="shared" si="10"/>
        <v>0</v>
      </c>
      <c r="J39" s="1"/>
      <c r="K39" s="37"/>
      <c r="L39" s="22">
        <f t="shared" si="11"/>
        <v>0</v>
      </c>
      <c r="M39" s="22">
        <f t="shared" si="12"/>
        <v>0</v>
      </c>
      <c r="N39" s="23">
        <f t="shared" si="13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8"/>
      <c r="B40" s="1"/>
      <c r="C40" s="37"/>
      <c r="D40" s="1"/>
      <c r="E40" s="1"/>
      <c r="F40" s="1"/>
      <c r="G40" s="1">
        <f t="shared" si="0"/>
        <v>0</v>
      </c>
      <c r="H40" s="1"/>
      <c r="I40" s="1">
        <f t="shared" si="10"/>
        <v>0</v>
      </c>
      <c r="J40" s="1"/>
      <c r="K40" s="37"/>
      <c r="L40" s="22">
        <f t="shared" si="11"/>
        <v>0</v>
      </c>
      <c r="M40" s="22">
        <f t="shared" si="12"/>
        <v>0</v>
      </c>
      <c r="N40" s="23">
        <f t="shared" si="13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8"/>
      <c r="B41" s="1"/>
      <c r="C41" s="37"/>
      <c r="D41" s="1"/>
      <c r="E41" s="1"/>
      <c r="F41" s="1"/>
      <c r="G41" s="1">
        <f t="shared" si="0"/>
        <v>0</v>
      </c>
      <c r="H41" s="1"/>
      <c r="I41" s="1">
        <f t="shared" si="10"/>
        <v>0</v>
      </c>
      <c r="J41" s="1"/>
      <c r="K41" s="37"/>
      <c r="L41" s="22">
        <f t="shared" si="11"/>
        <v>0</v>
      </c>
      <c r="M41" s="22">
        <f t="shared" si="12"/>
        <v>0</v>
      </c>
      <c r="N41" s="23">
        <f t="shared" si="13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8"/>
      <c r="B42" s="1"/>
      <c r="C42" s="37"/>
      <c r="D42" s="1"/>
      <c r="E42" s="1"/>
      <c r="F42" s="1"/>
      <c r="G42" s="1">
        <f t="shared" si="0"/>
        <v>0</v>
      </c>
      <c r="H42" s="1"/>
      <c r="I42" s="1">
        <f t="shared" si="10"/>
        <v>0</v>
      </c>
      <c r="J42" s="1"/>
      <c r="K42" s="37"/>
      <c r="L42" s="22">
        <f t="shared" si="11"/>
        <v>0</v>
      </c>
      <c r="M42" s="22">
        <f t="shared" si="12"/>
        <v>0</v>
      </c>
      <c r="N42" s="23">
        <f t="shared" si="13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8"/>
      <c r="B43" s="1"/>
      <c r="C43" s="37"/>
      <c r="D43" s="1"/>
      <c r="E43" s="1"/>
      <c r="F43" s="1"/>
      <c r="G43" s="1">
        <f t="shared" si="0"/>
        <v>0</v>
      </c>
      <c r="H43" s="1"/>
      <c r="I43" s="1">
        <f t="shared" si="10"/>
        <v>0</v>
      </c>
      <c r="J43" s="1"/>
      <c r="K43" s="37"/>
      <c r="L43" s="22">
        <f t="shared" si="11"/>
        <v>0</v>
      </c>
      <c r="M43" s="22">
        <f t="shared" si="12"/>
        <v>0</v>
      </c>
      <c r="N43" s="23">
        <f t="shared" si="13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8"/>
      <c r="B44" s="1"/>
      <c r="C44" s="37"/>
      <c r="D44" s="1"/>
      <c r="E44" s="1"/>
      <c r="F44" s="1"/>
      <c r="G44" s="1">
        <f t="shared" si="0"/>
        <v>0</v>
      </c>
      <c r="H44" s="1"/>
      <c r="I44" s="1">
        <f t="shared" si="10"/>
        <v>0</v>
      </c>
      <c r="J44" s="1"/>
      <c r="K44" s="37"/>
      <c r="L44" s="22">
        <f t="shared" si="11"/>
        <v>0</v>
      </c>
      <c r="M44" s="22">
        <f t="shared" si="12"/>
        <v>0</v>
      </c>
      <c r="N44" s="23">
        <f t="shared" si="13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8"/>
      <c r="B45" s="1"/>
      <c r="C45" s="37"/>
      <c r="D45" s="1"/>
      <c r="E45" s="1"/>
      <c r="F45" s="1"/>
      <c r="G45" s="1">
        <f t="shared" si="0"/>
        <v>0</v>
      </c>
      <c r="H45" s="1"/>
      <c r="I45" s="1">
        <f t="shared" si="10"/>
        <v>0</v>
      </c>
      <c r="J45" s="1"/>
      <c r="K45" s="37"/>
      <c r="L45" s="22">
        <f t="shared" si="11"/>
        <v>0</v>
      </c>
      <c r="M45" s="22">
        <f t="shared" si="12"/>
        <v>0</v>
      </c>
      <c r="N45" s="23">
        <f t="shared" si="13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8"/>
      <c r="B46" s="1"/>
      <c r="C46" s="37"/>
      <c r="D46" s="1"/>
      <c r="E46" s="1"/>
      <c r="F46" s="1"/>
      <c r="G46" s="1">
        <f t="shared" si="0"/>
        <v>0</v>
      </c>
      <c r="H46" s="1"/>
      <c r="I46" s="1">
        <f t="shared" si="10"/>
        <v>0</v>
      </c>
      <c r="J46" s="1"/>
      <c r="K46" s="37"/>
      <c r="L46" s="22">
        <f t="shared" si="11"/>
        <v>0</v>
      </c>
      <c r="M46" s="22">
        <f t="shared" si="12"/>
        <v>0</v>
      </c>
      <c r="N46" s="23">
        <f t="shared" si="13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8"/>
      <c r="B47" s="1"/>
      <c r="C47" s="37"/>
      <c r="D47" s="1"/>
      <c r="E47" s="1"/>
      <c r="F47" s="1"/>
      <c r="G47" s="1">
        <f t="shared" si="0"/>
        <v>0</v>
      </c>
      <c r="H47" s="1"/>
      <c r="I47" s="1">
        <f t="shared" si="10"/>
        <v>0</v>
      </c>
      <c r="J47" s="1"/>
      <c r="K47" s="37"/>
      <c r="L47" s="22">
        <f t="shared" si="11"/>
        <v>0</v>
      </c>
      <c r="M47" s="22">
        <f t="shared" si="12"/>
        <v>0</v>
      </c>
      <c r="N47" s="23">
        <f t="shared" si="13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8"/>
      <c r="B48" s="1"/>
      <c r="C48" s="37"/>
      <c r="D48" s="1"/>
      <c r="E48" s="1"/>
      <c r="F48" s="1"/>
      <c r="G48" s="1">
        <f t="shared" si="0"/>
        <v>0</v>
      </c>
      <c r="H48" s="1"/>
      <c r="I48" s="1">
        <f t="shared" si="10"/>
        <v>0</v>
      </c>
      <c r="J48" s="1"/>
      <c r="K48" s="37"/>
      <c r="L48" s="22">
        <f t="shared" si="11"/>
        <v>0</v>
      </c>
      <c r="M48" s="22">
        <f t="shared" si="12"/>
        <v>0</v>
      </c>
      <c r="N48" s="23">
        <f t="shared" si="13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8"/>
      <c r="B49" s="1"/>
      <c r="C49" s="37"/>
      <c r="D49" s="1"/>
      <c r="E49" s="1"/>
      <c r="F49" s="1"/>
      <c r="G49" s="1">
        <f t="shared" si="0"/>
        <v>0</v>
      </c>
      <c r="H49" s="1"/>
      <c r="I49" s="1">
        <f t="shared" si="10"/>
        <v>0</v>
      </c>
      <c r="J49" s="1"/>
      <c r="K49" s="37"/>
      <c r="L49" s="22">
        <f t="shared" si="11"/>
        <v>0</v>
      </c>
      <c r="M49" s="22">
        <f t="shared" si="12"/>
        <v>0</v>
      </c>
      <c r="N49" s="23">
        <f t="shared" si="13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8"/>
      <c r="B50" s="1"/>
      <c r="C50" s="37"/>
      <c r="D50" s="1"/>
      <c r="E50" s="1"/>
      <c r="F50" s="1"/>
      <c r="G50" s="1">
        <f t="shared" si="0"/>
        <v>0</v>
      </c>
      <c r="H50" s="1"/>
      <c r="I50" s="1">
        <f t="shared" si="10"/>
        <v>0</v>
      </c>
      <c r="J50" s="1"/>
      <c r="K50" s="37"/>
      <c r="L50" s="22">
        <f t="shared" si="11"/>
        <v>0</v>
      </c>
      <c r="M50" s="22">
        <f t="shared" si="12"/>
        <v>0</v>
      </c>
      <c r="N50" s="23">
        <f t="shared" si="13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8"/>
      <c r="B51" s="1"/>
      <c r="C51" s="37"/>
      <c r="D51" s="1"/>
      <c r="E51" s="1"/>
      <c r="F51" s="1"/>
      <c r="G51" s="1">
        <f t="shared" si="0"/>
        <v>0</v>
      </c>
      <c r="H51" s="1"/>
      <c r="I51" s="1">
        <f t="shared" si="10"/>
        <v>0</v>
      </c>
      <c r="J51" s="1"/>
      <c r="K51" s="37"/>
      <c r="L51" s="22">
        <f t="shared" si="11"/>
        <v>0</v>
      </c>
      <c r="M51" s="22">
        <f t="shared" si="12"/>
        <v>0</v>
      </c>
      <c r="N51" s="23">
        <f t="shared" si="13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8"/>
      <c r="B52" s="1"/>
      <c r="C52" s="37"/>
      <c r="D52" s="1"/>
      <c r="E52" s="1"/>
      <c r="F52" s="1"/>
      <c r="G52" s="1">
        <f t="shared" si="0"/>
        <v>0</v>
      </c>
      <c r="H52" s="1"/>
      <c r="I52" s="1">
        <f t="shared" si="10"/>
        <v>0</v>
      </c>
      <c r="J52" s="1"/>
      <c r="K52" s="37"/>
      <c r="L52" s="22">
        <f t="shared" si="11"/>
        <v>0</v>
      </c>
      <c r="M52" s="22">
        <f t="shared" si="12"/>
        <v>0</v>
      </c>
      <c r="N52" s="23">
        <f t="shared" si="13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8"/>
      <c r="B53" s="1"/>
      <c r="C53" s="37"/>
      <c r="D53" s="1"/>
      <c r="E53" s="1"/>
      <c r="F53" s="1"/>
      <c r="G53" s="1">
        <f t="shared" si="0"/>
        <v>0</v>
      </c>
      <c r="H53" s="1"/>
      <c r="I53" s="1">
        <f t="shared" si="10"/>
        <v>0</v>
      </c>
      <c r="J53" s="1"/>
      <c r="K53" s="37"/>
      <c r="L53" s="22">
        <f t="shared" si="11"/>
        <v>0</v>
      </c>
      <c r="M53" s="22">
        <f t="shared" si="12"/>
        <v>0</v>
      </c>
      <c r="N53" s="23">
        <f t="shared" si="13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2017</v>
      </c>
      <c r="B54" s="29"/>
      <c r="C54" s="30"/>
      <c r="D54" s="31"/>
      <c r="E54" s="47">
        <f>SUM(E3:E53)</f>
        <v>0</v>
      </c>
      <c r="F54" s="47">
        <f t="shared" ref="F54:H54" si="14">SUM(F3:F53)</f>
        <v>0</v>
      </c>
      <c r="G54" s="47">
        <f t="shared" si="14"/>
        <v>1629916.5</v>
      </c>
      <c r="H54" s="47">
        <f t="shared" si="14"/>
        <v>100000</v>
      </c>
      <c r="I54" s="47">
        <f>SUM(I3:I53)</f>
        <v>1363314.6</v>
      </c>
      <c r="J54" s="47"/>
      <c r="K54" s="48"/>
      <c r="L54" s="49" t="str">
        <f>IF(K54="","",K54+1)</f>
        <v/>
      </c>
      <c r="M54" s="49" t="str">
        <f>IF(U54="","",K54+U54)</f>
        <v/>
      </c>
      <c r="N54" s="48" t="str">
        <f>IF(K54="","",$K$1-K54)</f>
        <v/>
      </c>
      <c r="O54" s="50" t="str">
        <f>IF(D54="","",D54/U54)</f>
        <v/>
      </c>
      <c r="P54" s="59">
        <f>SUM(P3:P53)</f>
        <v>33842.177786870336</v>
      </c>
      <c r="Q54" s="47">
        <f>SUM(Q3:Q53)</f>
        <v>0</v>
      </c>
      <c r="R54" s="51" t="str">
        <f>IF(N54=0,0,(IF(K54="","",(IF(N54=0,0,O54*N54)))))</f>
        <v/>
      </c>
      <c r="S54" s="60">
        <f>SUM(S3:S52)</f>
        <v>1363314.6</v>
      </c>
      <c r="T54" s="59">
        <f>SUM(T3:T52)</f>
        <v>1322522.4222131297</v>
      </c>
      <c r="U54" s="52"/>
    </row>
  </sheetData>
  <conditionalFormatting sqref="N3:N53 U3:U53">
    <cfRule type="cellIs" dxfId="46" priority="3" operator="equal">
      <formula>"abgelaufen"</formula>
    </cfRule>
  </conditionalFormatting>
  <conditionalFormatting sqref="U3:U53">
    <cfRule type="cellIs" dxfId="45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'2017'!K1+9</f>
        <v>2026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2026</v>
      </c>
      <c r="I2" s="40" t="str">
        <f>"Bestandeswert 
Anfang "&amp;K1</f>
        <v>Bestandeswert 
Anfang 2026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2026</v>
      </c>
      <c r="O2" s="43" t="s">
        <v>7</v>
      </c>
      <c r="P2" s="40" t="str">
        <f>"Abschreibung
im Jahr "&amp;K1</f>
        <v>Abschreibung
im Jahr 2026</v>
      </c>
      <c r="Q2" s="40" t="str">
        <f>"zusätzliche Abschreibungen im Jahr "&amp;K1</f>
        <v>zusätzliche Abschreibungen im Jahr 2026</v>
      </c>
      <c r="R2" s="42" t="str">
        <f>"kumulierte
Abschreibungen
Ende "&amp;K1</f>
        <v>kumulierte
Abschreibungen
Ende 2026</v>
      </c>
      <c r="S2" s="44" t="str">
        <f>"Buchwert
Anfang " &amp;K1</f>
        <v>Buchwert
Anfang 2026</v>
      </c>
      <c r="T2" s="40" t="str">
        <f>"Buchwert 
ohne Neuinvest.
Ende "&amp;K1</f>
        <v>Buchwert 
ohne Neuinvest.
Ende 2026</v>
      </c>
      <c r="U2" s="45" t="str">
        <f>"Rest-ND
Ende "&amp;K1</f>
        <v>Rest-ND
Ende 2026</v>
      </c>
    </row>
    <row r="3" spans="1:21" x14ac:dyDescent="0.2">
      <c r="A3" s="65" t="str">
        <f>'2025'!A3</f>
        <v>xxx</v>
      </c>
      <c r="B3" s="38" t="str">
        <f>'2025'!B3</f>
        <v>Pumpwerk …..</v>
      </c>
      <c r="C3" s="39">
        <f>'2025'!C3</f>
        <v>1950</v>
      </c>
      <c r="D3" s="38">
        <f>'2025'!D3</f>
        <v>0</v>
      </c>
      <c r="E3" s="38">
        <f>'2025'!E3</f>
        <v>0</v>
      </c>
      <c r="F3" s="38">
        <f>+'2025'!F3+'2025'!H3</f>
        <v>0</v>
      </c>
      <c r="G3" s="38">
        <f t="shared" ref="G3:G53" si="0">+D3-E3-F3</f>
        <v>0</v>
      </c>
      <c r="H3" s="38"/>
      <c r="I3" s="38">
        <f>'2025'!T3</f>
        <v>0</v>
      </c>
      <c r="J3" s="38">
        <f>'2025'!J3</f>
        <v>25</v>
      </c>
      <c r="K3" s="39">
        <f>'2025'!K3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'2025'!A4</f>
        <v>xxx</v>
      </c>
      <c r="B4" s="38" t="str">
        <f>'2025'!B4</f>
        <v>Pumpwerk …..</v>
      </c>
      <c r="C4" s="39">
        <f>'2025'!C4</f>
        <v>2010</v>
      </c>
      <c r="D4" s="38">
        <f>'2025'!D4</f>
        <v>254250</v>
      </c>
      <c r="E4" s="38">
        <f>'2025'!E4</f>
        <v>0</v>
      </c>
      <c r="F4" s="38">
        <f>+'2025'!F4+'2025'!H4</f>
        <v>0</v>
      </c>
      <c r="G4" s="38">
        <f t="shared" si="0"/>
        <v>254250</v>
      </c>
      <c r="H4" s="38"/>
      <c r="I4" s="38">
        <f>'2025'!T4</f>
        <v>101700</v>
      </c>
      <c r="J4" s="38">
        <f>'2025'!J4</f>
        <v>25</v>
      </c>
      <c r="K4" s="39">
        <f>'2025'!K4</f>
        <v>2017</v>
      </c>
      <c r="L4" s="22">
        <f t="shared" si="1"/>
        <v>2011</v>
      </c>
      <c r="M4" s="22">
        <f t="shared" si="2"/>
        <v>2035</v>
      </c>
      <c r="N4" s="23">
        <f t="shared" si="3"/>
        <v>16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162720</v>
      </c>
      <c r="S4" s="27">
        <f t="shared" si="7"/>
        <v>101700</v>
      </c>
      <c r="T4" s="25">
        <f t="shared" si="8"/>
        <v>91530</v>
      </c>
      <c r="U4" s="23">
        <f t="shared" si="9"/>
        <v>9</v>
      </c>
    </row>
    <row r="5" spans="1:21" x14ac:dyDescent="0.2">
      <c r="A5" s="65">
        <f>'2025'!A5</f>
        <v>0</v>
      </c>
      <c r="B5" s="38">
        <f>'2025'!B5</f>
        <v>0</v>
      </c>
      <c r="C5" s="39">
        <f>'2025'!C5</f>
        <v>0</v>
      </c>
      <c r="D5" s="38">
        <f>'2025'!D5</f>
        <v>0</v>
      </c>
      <c r="E5" s="38">
        <f>'2025'!E5</f>
        <v>0</v>
      </c>
      <c r="F5" s="38">
        <f>+'2025'!F5+'2025'!H5</f>
        <v>0</v>
      </c>
      <c r="G5" s="38">
        <f t="shared" si="0"/>
        <v>0</v>
      </c>
      <c r="H5" s="38"/>
      <c r="I5" s="38">
        <f>'2025'!T5</f>
        <v>0</v>
      </c>
      <c r="J5" s="38">
        <f>'2025'!J5</f>
        <v>0</v>
      </c>
      <c r="K5" s="39">
        <f>'2025'!K5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'2025'!A6</f>
        <v>xxx</v>
      </c>
      <c r="B6" s="38" t="str">
        <f>'2025'!B6</f>
        <v>Reservoir ……</v>
      </c>
      <c r="C6" s="39">
        <f>'2025'!C6</f>
        <v>1995</v>
      </c>
      <c r="D6" s="38">
        <f>'2025'!D6</f>
        <v>18420</v>
      </c>
      <c r="E6" s="38">
        <f>'2025'!E6</f>
        <v>0</v>
      </c>
      <c r="F6" s="38">
        <f>+'2025'!F6+'2025'!H6</f>
        <v>0</v>
      </c>
      <c r="G6" s="38">
        <f t="shared" si="0"/>
        <v>18420</v>
      </c>
      <c r="H6" s="38"/>
      <c r="I6" s="38">
        <f>'2025'!T6</f>
        <v>0</v>
      </c>
      <c r="J6" s="38">
        <f>'2025'!J6</f>
        <v>25</v>
      </c>
      <c r="K6" s="39">
        <f>'2025'!K6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'2025'!A7</f>
        <v>xxx</v>
      </c>
      <c r="B7" s="38" t="str">
        <f>'2025'!B7</f>
        <v>Reservoir ……</v>
      </c>
      <c r="C7" s="39">
        <f>'2025'!C7</f>
        <v>2000</v>
      </c>
      <c r="D7" s="38">
        <f>'2025'!D7</f>
        <v>54880</v>
      </c>
      <c r="E7" s="38">
        <f>'2025'!E7</f>
        <v>0</v>
      </c>
      <c r="F7" s="38">
        <f>+'2025'!F7+'2025'!H7</f>
        <v>0</v>
      </c>
      <c r="G7" s="38">
        <f t="shared" si="0"/>
        <v>54880</v>
      </c>
      <c r="H7" s="38"/>
      <c r="I7" s="38">
        <f>'2025'!T7</f>
        <v>0</v>
      </c>
      <c r="J7" s="38">
        <f>'2025'!J7</f>
        <v>25</v>
      </c>
      <c r="K7" s="39">
        <f>'2025'!K7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'2025'!A8</f>
        <v>0</v>
      </c>
      <c r="B8" s="38">
        <f>'2025'!B8</f>
        <v>0</v>
      </c>
      <c r="C8" s="39">
        <f>'2025'!C8</f>
        <v>0</v>
      </c>
      <c r="D8" s="38">
        <f>'2025'!D8</f>
        <v>0</v>
      </c>
      <c r="E8" s="38">
        <f>'2025'!E8</f>
        <v>0</v>
      </c>
      <c r="F8" s="38">
        <f>+'2025'!F8+'2025'!H8</f>
        <v>0</v>
      </c>
      <c r="G8" s="38">
        <f t="shared" si="0"/>
        <v>0</v>
      </c>
      <c r="H8" s="38"/>
      <c r="I8" s="38">
        <f>'2025'!T8</f>
        <v>0</v>
      </c>
      <c r="J8" s="38">
        <f>'2025'!J8</f>
        <v>0</v>
      </c>
      <c r="K8" s="39">
        <f>'2025'!K8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'2025'!A9</f>
        <v>xxx</v>
      </c>
      <c r="B9" s="38" t="str">
        <f>'2025'!B9</f>
        <v>Wasserleitung ….</v>
      </c>
      <c r="C9" s="39">
        <f>'2025'!C9</f>
        <v>2012</v>
      </c>
      <c r="D9" s="38">
        <f>'2025'!D9</f>
        <v>336610</v>
      </c>
      <c r="E9" s="38">
        <f>'2025'!E9</f>
        <v>0</v>
      </c>
      <c r="F9" s="38">
        <f>+'2025'!F9+'2025'!H9</f>
        <v>36950</v>
      </c>
      <c r="G9" s="38">
        <f t="shared" si="0"/>
        <v>299660</v>
      </c>
      <c r="H9" s="38"/>
      <c r="I9" s="38">
        <f>'2025'!T9</f>
        <v>164769.23076923081</v>
      </c>
      <c r="J9" s="38">
        <v>30</v>
      </c>
      <c r="K9" s="39">
        <f>'2025'!K9</f>
        <v>2017</v>
      </c>
      <c r="L9" s="22">
        <f t="shared" si="1"/>
        <v>2013</v>
      </c>
      <c r="M9" s="22">
        <f t="shared" si="2"/>
        <v>2042</v>
      </c>
      <c r="N9" s="23">
        <f t="shared" si="3"/>
        <v>14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144583.07692307688</v>
      </c>
      <c r="S9" s="27">
        <f t="shared" si="7"/>
        <v>164769.23076923081</v>
      </c>
      <c r="T9" s="25">
        <f t="shared" si="8"/>
        <v>155076.92307692312</v>
      </c>
      <c r="U9" s="23">
        <f t="shared" si="9"/>
        <v>16</v>
      </c>
    </row>
    <row r="10" spans="1:21" x14ac:dyDescent="0.2">
      <c r="A10" s="65" t="str">
        <f>'2025'!A10</f>
        <v>xxx</v>
      </c>
      <c r="B10" s="38" t="str">
        <f>'2025'!B10</f>
        <v>Wasserleitung ….</v>
      </c>
      <c r="C10" s="39">
        <f>'2025'!C10</f>
        <v>2008</v>
      </c>
      <c r="D10" s="38">
        <f>'2025'!D10</f>
        <v>1980</v>
      </c>
      <c r="E10" s="38">
        <f>'2025'!E10</f>
        <v>0</v>
      </c>
      <c r="F10" s="38">
        <f>+'2025'!F10+'2025'!H10</f>
        <v>1980</v>
      </c>
      <c r="G10" s="38">
        <f t="shared" si="0"/>
        <v>0</v>
      </c>
      <c r="H10" s="38"/>
      <c r="I10" s="38">
        <f>'2025'!T10</f>
        <v>0</v>
      </c>
      <c r="J10" s="38">
        <v>30</v>
      </c>
      <c r="K10" s="39">
        <f>'2025'!K10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18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'2025'!A11</f>
        <v>xxx</v>
      </c>
      <c r="B11" s="38" t="str">
        <f>'2025'!B11</f>
        <v>Wasserleitung ….</v>
      </c>
      <c r="C11" s="39">
        <f>'2025'!C11</f>
        <v>2015</v>
      </c>
      <c r="D11" s="38">
        <f>'2025'!D11</f>
        <v>116870</v>
      </c>
      <c r="E11" s="38">
        <f>'2025'!E11</f>
        <v>0</v>
      </c>
      <c r="F11" s="38">
        <f>+'2025'!F11+'2025'!H11</f>
        <v>0</v>
      </c>
      <c r="G11" s="38">
        <f t="shared" si="0"/>
        <v>116870</v>
      </c>
      <c r="H11" s="38"/>
      <c r="I11" s="38">
        <f>'2025'!T11</f>
        <v>73280</v>
      </c>
      <c r="J11" s="38">
        <v>30</v>
      </c>
      <c r="K11" s="39">
        <f>'2025'!K11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11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47254</v>
      </c>
      <c r="S11" s="27">
        <f t="shared" si="7"/>
        <v>73280</v>
      </c>
      <c r="T11" s="25">
        <f t="shared" si="8"/>
        <v>69616</v>
      </c>
      <c r="U11" s="23">
        <f t="shared" si="9"/>
        <v>19</v>
      </c>
    </row>
    <row r="12" spans="1:21" x14ac:dyDescent="0.2">
      <c r="A12" s="65" t="str">
        <f>'2025'!A12</f>
        <v>xxx</v>
      </c>
      <c r="B12" s="38" t="str">
        <f>'2025'!B12</f>
        <v>Wasserleitung ….</v>
      </c>
      <c r="C12" s="39">
        <f>'2025'!C12</f>
        <v>2008</v>
      </c>
      <c r="D12" s="38">
        <f>'2025'!D12</f>
        <v>1300</v>
      </c>
      <c r="E12" s="38">
        <f>'2025'!E12</f>
        <v>0</v>
      </c>
      <c r="F12" s="38">
        <f>+'2025'!F12+'2025'!H12</f>
        <v>1300</v>
      </c>
      <c r="G12" s="38">
        <f t="shared" si="0"/>
        <v>0</v>
      </c>
      <c r="H12" s="38"/>
      <c r="I12" s="38">
        <f>'2025'!T12</f>
        <v>0</v>
      </c>
      <c r="J12" s="38">
        <v>30</v>
      </c>
      <c r="K12" s="39">
        <f>'2025'!K12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18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'2025'!A13</f>
        <v>xxx</v>
      </c>
      <c r="B13" s="38" t="str">
        <f>'2025'!B13</f>
        <v>Wasserleitung ….</v>
      </c>
      <c r="C13" s="39">
        <f>'2025'!C13</f>
        <v>2009</v>
      </c>
      <c r="D13" s="38">
        <f>'2025'!D13</f>
        <v>89770</v>
      </c>
      <c r="E13" s="38">
        <f>'2025'!E13</f>
        <v>0</v>
      </c>
      <c r="F13" s="38">
        <f>+'2025'!F13+'2025'!H13</f>
        <v>89770</v>
      </c>
      <c r="G13" s="38">
        <f t="shared" si="0"/>
        <v>0</v>
      </c>
      <c r="H13" s="38"/>
      <c r="I13" s="38">
        <f>'2025'!T13</f>
        <v>0</v>
      </c>
      <c r="J13" s="38">
        <v>30</v>
      </c>
      <c r="K13" s="39">
        <f>'2025'!K13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17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'2025'!A14</f>
        <v>xxx</v>
      </c>
      <c r="B14" s="38" t="str">
        <f>'2025'!B14</f>
        <v>Wasserleitung ….</v>
      </c>
      <c r="C14" s="39">
        <f>'2025'!C14</f>
        <v>2016</v>
      </c>
      <c r="D14" s="38">
        <f>'2025'!D14</f>
        <v>88778.85</v>
      </c>
      <c r="E14" s="38">
        <f>'2025'!E14</f>
        <v>0</v>
      </c>
      <c r="F14" s="38">
        <f>+'2025'!F14+'2025'!H14</f>
        <v>0</v>
      </c>
      <c r="G14" s="38">
        <f t="shared" si="0"/>
        <v>88778.85</v>
      </c>
      <c r="H14" s="38"/>
      <c r="I14" s="38">
        <f>'2025'!T14</f>
        <v>62145.299999999981</v>
      </c>
      <c r="J14" s="38">
        <v>30</v>
      </c>
      <c r="K14" s="39">
        <f>'2025'!K14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10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29592.850000000024</v>
      </c>
      <c r="S14" s="27">
        <f t="shared" si="7"/>
        <v>62145.299999999981</v>
      </c>
      <c r="T14" s="25">
        <f t="shared" si="8"/>
        <v>59185.999999999985</v>
      </c>
      <c r="U14" s="23">
        <f t="shared" si="9"/>
        <v>20</v>
      </c>
    </row>
    <row r="15" spans="1:21" x14ac:dyDescent="0.2">
      <c r="A15" s="65" t="str">
        <f>'2025'!A15</f>
        <v>xxx</v>
      </c>
      <c r="B15" s="38" t="str">
        <f>'2025'!B15</f>
        <v>Wasserleitung ….</v>
      </c>
      <c r="C15" s="39">
        <f>'2025'!C15</f>
        <v>2016</v>
      </c>
      <c r="D15" s="38">
        <f>'2025'!D15</f>
        <v>3249.05</v>
      </c>
      <c r="E15" s="38">
        <f>'2025'!E15</f>
        <v>0</v>
      </c>
      <c r="F15" s="38">
        <f>+'2025'!F15+'2025'!H15</f>
        <v>0</v>
      </c>
      <c r="G15" s="38">
        <f t="shared" si="0"/>
        <v>3249.05</v>
      </c>
      <c r="H15" s="38"/>
      <c r="I15" s="38">
        <f>'2025'!T15</f>
        <v>2274.2999999999993</v>
      </c>
      <c r="J15" s="38">
        <v>30</v>
      </c>
      <c r="K15" s="39">
        <f>'2025'!K15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10</v>
      </c>
      <c r="O15" s="24">
        <f t="shared" si="4"/>
        <v>108.29999999999997</v>
      </c>
      <c r="P15" s="25">
        <f t="shared" si="5"/>
        <v>108.29999999999997</v>
      </c>
      <c r="Q15" s="25"/>
      <c r="R15" s="26">
        <f t="shared" si="6"/>
        <v>1083.0500000000009</v>
      </c>
      <c r="S15" s="27">
        <f t="shared" si="7"/>
        <v>2274.2999999999993</v>
      </c>
      <c r="T15" s="25">
        <f t="shared" si="8"/>
        <v>2165.9999999999991</v>
      </c>
      <c r="U15" s="23">
        <f t="shared" si="9"/>
        <v>20</v>
      </c>
    </row>
    <row r="16" spans="1:21" x14ac:dyDescent="0.2">
      <c r="A16" s="65">
        <f>'2025'!A16</f>
        <v>0</v>
      </c>
      <c r="B16" s="38">
        <f>'2025'!B16</f>
        <v>0</v>
      </c>
      <c r="C16" s="39">
        <f>'2025'!C16</f>
        <v>0</v>
      </c>
      <c r="D16" s="38">
        <f>'2025'!D16</f>
        <v>0</v>
      </c>
      <c r="E16" s="38">
        <f>'2025'!E16</f>
        <v>0</v>
      </c>
      <c r="F16" s="38">
        <f>+'2025'!F16+'2025'!H16</f>
        <v>0</v>
      </c>
      <c r="G16" s="38">
        <f t="shared" si="0"/>
        <v>0</v>
      </c>
      <c r="H16" s="38"/>
      <c r="I16" s="38">
        <f>'2025'!T16</f>
        <v>0</v>
      </c>
      <c r="J16" s="38">
        <f>'2025'!J16</f>
        <v>0</v>
      </c>
      <c r="K16" s="39">
        <f>'2025'!K16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'2025'!A17</f>
        <v>xxx</v>
      </c>
      <c r="B17" s="38" t="str">
        <f>'2025'!B17</f>
        <v>Land Parzelle Nr. xy</v>
      </c>
      <c r="C17" s="39">
        <f>'2025'!C17</f>
        <v>0</v>
      </c>
      <c r="D17" s="38">
        <f>'2025'!D17</f>
        <v>0</v>
      </c>
      <c r="E17" s="38">
        <f>'2025'!E17</f>
        <v>0</v>
      </c>
      <c r="F17" s="38">
        <f>+'2025'!F17+'2025'!H17</f>
        <v>0</v>
      </c>
      <c r="G17" s="38">
        <f t="shared" si="0"/>
        <v>0</v>
      </c>
      <c r="H17" s="38"/>
      <c r="I17" s="38">
        <f>'2025'!T17</f>
        <v>0</v>
      </c>
      <c r="J17" s="38" t="str">
        <f>'2025'!J17</f>
        <v>ewig</v>
      </c>
      <c r="K17" s="39">
        <f>'2025'!K17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'2025'!A18</f>
        <v>xxx</v>
      </c>
      <c r="B18" s="38" t="str">
        <f>'2025'!B18</f>
        <v>Land Parzelle Nr. xy</v>
      </c>
      <c r="C18" s="39">
        <f>'2025'!C18</f>
        <v>0</v>
      </c>
      <c r="D18" s="38">
        <f>'2025'!D18</f>
        <v>1770</v>
      </c>
      <c r="E18" s="38">
        <f>'2025'!E18</f>
        <v>0</v>
      </c>
      <c r="F18" s="38">
        <f>+'2025'!F18+'2025'!H18</f>
        <v>0</v>
      </c>
      <c r="G18" s="38">
        <f t="shared" si="0"/>
        <v>1770</v>
      </c>
      <c r="H18" s="38"/>
      <c r="I18" s="38">
        <f>'2025'!T18</f>
        <v>1770</v>
      </c>
      <c r="J18" s="38" t="str">
        <f>'2025'!J18</f>
        <v>ewig</v>
      </c>
      <c r="K18" s="39">
        <f>'2025'!K18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'2025'!A19</f>
        <v>xxx</v>
      </c>
      <c r="B19" s="38" t="str">
        <f>'2025'!B19</f>
        <v>Land Parzelle Nr. xy</v>
      </c>
      <c r="C19" s="39">
        <f>'2025'!C19</f>
        <v>0</v>
      </c>
      <c r="D19" s="38">
        <f>'2025'!D19</f>
        <v>35957</v>
      </c>
      <c r="E19" s="38">
        <f>'2025'!E19</f>
        <v>0</v>
      </c>
      <c r="F19" s="38">
        <f>+'2025'!F19+'2025'!H19</f>
        <v>0</v>
      </c>
      <c r="G19" s="38">
        <f t="shared" si="0"/>
        <v>35957</v>
      </c>
      <c r="H19" s="38"/>
      <c r="I19" s="38">
        <f>'2025'!T19</f>
        <v>35957</v>
      </c>
      <c r="J19" s="38" t="str">
        <f>'2025'!J19</f>
        <v>ewig</v>
      </c>
      <c r="K19" s="39">
        <f>'2025'!K19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'2025'!A20</f>
        <v>xxx</v>
      </c>
      <c r="B20" s="38" t="str">
        <f>'2025'!B20</f>
        <v>Land Parzelle Nr. xy</v>
      </c>
      <c r="C20" s="39">
        <f>'2025'!C20</f>
        <v>0</v>
      </c>
      <c r="D20" s="38">
        <f>'2025'!D20</f>
        <v>63</v>
      </c>
      <c r="E20" s="38">
        <f>'2025'!E20</f>
        <v>0</v>
      </c>
      <c r="F20" s="38">
        <f>+'2025'!F20+'2025'!H20</f>
        <v>0</v>
      </c>
      <c r="G20" s="38">
        <f t="shared" si="0"/>
        <v>63</v>
      </c>
      <c r="H20" s="38"/>
      <c r="I20" s="38">
        <f>'2025'!T20</f>
        <v>63</v>
      </c>
      <c r="J20" s="38" t="str">
        <f>'2025'!J20</f>
        <v>ewig</v>
      </c>
      <c r="K20" s="39">
        <f>'2025'!K20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'2025'!A21</f>
        <v>xxx</v>
      </c>
      <c r="B21" s="38" t="str">
        <f>'2025'!B21</f>
        <v>Land Parzelle Nr. xy</v>
      </c>
      <c r="C21" s="39">
        <f>'2025'!C21</f>
        <v>0</v>
      </c>
      <c r="D21" s="38">
        <f>'2025'!D21</f>
        <v>0</v>
      </c>
      <c r="E21" s="38">
        <f>'2025'!E21</f>
        <v>0</v>
      </c>
      <c r="F21" s="38">
        <f>+'2025'!F21+'2025'!H21</f>
        <v>0</v>
      </c>
      <c r="G21" s="38">
        <f t="shared" si="0"/>
        <v>0</v>
      </c>
      <c r="H21" s="38"/>
      <c r="I21" s="38">
        <f>'2025'!T21</f>
        <v>0</v>
      </c>
      <c r="J21" s="38" t="str">
        <f>'2025'!J21</f>
        <v>ewig</v>
      </c>
      <c r="K21" s="39">
        <f>'2025'!K21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'2025'!A22</f>
        <v>xxx</v>
      </c>
      <c r="B22" s="38" t="str">
        <f>'2025'!B22</f>
        <v>Land Parzelle Nr. xy</v>
      </c>
      <c r="C22" s="39">
        <f>'2025'!C22</f>
        <v>0</v>
      </c>
      <c r="D22" s="38">
        <f>'2025'!D22</f>
        <v>298358</v>
      </c>
      <c r="E22" s="38">
        <f>'2025'!E22</f>
        <v>0</v>
      </c>
      <c r="F22" s="38">
        <f>+'2025'!F22+'2025'!H22</f>
        <v>0</v>
      </c>
      <c r="G22" s="38">
        <f t="shared" si="0"/>
        <v>298358</v>
      </c>
      <c r="H22" s="38"/>
      <c r="I22" s="38">
        <f>'2025'!T22</f>
        <v>298358</v>
      </c>
      <c r="J22" s="38" t="str">
        <f>'2025'!J22</f>
        <v>ewig</v>
      </c>
      <c r="K22" s="39">
        <f>'2025'!K22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'2025'!A23</f>
        <v>xxx</v>
      </c>
      <c r="B23" s="38" t="str">
        <f>'2025'!B23</f>
        <v>Land Parzelle Nr. xy</v>
      </c>
      <c r="C23" s="39">
        <f>'2025'!C23</f>
        <v>0</v>
      </c>
      <c r="D23" s="38">
        <f>'2025'!D23</f>
        <v>1540</v>
      </c>
      <c r="E23" s="38">
        <f>'2025'!E23</f>
        <v>0</v>
      </c>
      <c r="F23" s="38">
        <f>+'2025'!F23+'2025'!H23</f>
        <v>0</v>
      </c>
      <c r="G23" s="38">
        <f t="shared" si="0"/>
        <v>1540</v>
      </c>
      <c r="H23" s="38"/>
      <c r="I23" s="38">
        <f>'2025'!T23</f>
        <v>1540</v>
      </c>
      <c r="J23" s="38" t="str">
        <f>'2025'!J23</f>
        <v>ewig</v>
      </c>
      <c r="K23" s="39">
        <f>'2025'!K23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'2025'!A24</f>
        <v>xxx</v>
      </c>
      <c r="B24" s="38" t="str">
        <f>'2025'!B24</f>
        <v>Land Parzelle Nr. xy</v>
      </c>
      <c r="C24" s="39">
        <f>'2025'!C24</f>
        <v>0</v>
      </c>
      <c r="D24" s="38">
        <f>'2025'!D24</f>
        <v>3348</v>
      </c>
      <c r="E24" s="38">
        <f>'2025'!E24</f>
        <v>0</v>
      </c>
      <c r="F24" s="38">
        <f>+'2025'!F24+'2025'!H24</f>
        <v>0</v>
      </c>
      <c r="G24" s="38">
        <f t="shared" si="0"/>
        <v>3348</v>
      </c>
      <c r="H24" s="38"/>
      <c r="I24" s="38">
        <f>'2025'!T24</f>
        <v>3348</v>
      </c>
      <c r="J24" s="38" t="str">
        <f>'2025'!J24</f>
        <v>ewig</v>
      </c>
      <c r="K24" s="39">
        <f>'2025'!K24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'2025'!A25</f>
        <v>xxx</v>
      </c>
      <c r="B25" s="38" t="str">
        <f>'2025'!B25</f>
        <v>Land Parzelle Nr. xy</v>
      </c>
      <c r="C25" s="39">
        <f>'2025'!C25</f>
        <v>0</v>
      </c>
      <c r="D25" s="38">
        <f>'2025'!D25</f>
        <v>269</v>
      </c>
      <c r="E25" s="38">
        <f>'2025'!E25</f>
        <v>0</v>
      </c>
      <c r="F25" s="38">
        <f>+'2025'!F25+'2025'!H25</f>
        <v>0</v>
      </c>
      <c r="G25" s="38">
        <f t="shared" si="0"/>
        <v>269</v>
      </c>
      <c r="H25" s="38"/>
      <c r="I25" s="38">
        <f>'2025'!T25</f>
        <v>269</v>
      </c>
      <c r="J25" s="38" t="str">
        <f>'2025'!J25</f>
        <v>ewig</v>
      </c>
      <c r="K25" s="39">
        <f>'2025'!K25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'2025'!A26</f>
        <v>xxx</v>
      </c>
      <c r="B26" s="38" t="str">
        <f>'2025'!B26</f>
        <v>Land Parzelle Nr. xy</v>
      </c>
      <c r="C26" s="39">
        <f>'2025'!C26</f>
        <v>0</v>
      </c>
      <c r="D26" s="38">
        <f>'2025'!D26</f>
        <v>1001</v>
      </c>
      <c r="E26" s="38">
        <f>'2025'!E26</f>
        <v>0</v>
      </c>
      <c r="F26" s="38">
        <f>+'2025'!F26+'2025'!H26</f>
        <v>0</v>
      </c>
      <c r="G26" s="38">
        <f t="shared" si="0"/>
        <v>1001</v>
      </c>
      <c r="H26" s="38"/>
      <c r="I26" s="38">
        <f>'2025'!T26</f>
        <v>1001</v>
      </c>
      <c r="J26" s="38" t="str">
        <f>'2025'!J26</f>
        <v>ewig</v>
      </c>
      <c r="K26" s="39">
        <f>'2025'!K26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'2025'!A27</f>
        <v>xxx</v>
      </c>
      <c r="B27" s="38" t="str">
        <f>'2025'!B27</f>
        <v>Land Parzelle Nr. xy</v>
      </c>
      <c r="C27" s="39">
        <f>'2025'!C27</f>
        <v>0</v>
      </c>
      <c r="D27" s="38">
        <f>'2025'!D27</f>
        <v>34263</v>
      </c>
      <c r="E27" s="38">
        <f>'2025'!E27</f>
        <v>0</v>
      </c>
      <c r="F27" s="38">
        <f>+'2025'!F27+'2025'!H27</f>
        <v>0</v>
      </c>
      <c r="G27" s="38">
        <f t="shared" si="0"/>
        <v>34263</v>
      </c>
      <c r="H27" s="38"/>
      <c r="I27" s="38">
        <f>'2025'!T27</f>
        <v>34263</v>
      </c>
      <c r="J27" s="38" t="str">
        <f>'2025'!J27</f>
        <v>ewig</v>
      </c>
      <c r="K27" s="39">
        <f>'2025'!K27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'2025'!A28</f>
        <v>xxx</v>
      </c>
      <c r="B28" s="38" t="str">
        <f>'2025'!B28</f>
        <v>Wald Parzelle Nr. xy</v>
      </c>
      <c r="C28" s="39">
        <f>'2025'!C28</f>
        <v>0</v>
      </c>
      <c r="D28" s="38">
        <f>'2025'!D28</f>
        <v>63</v>
      </c>
      <c r="E28" s="38">
        <f>'2025'!E28</f>
        <v>0</v>
      </c>
      <c r="F28" s="38">
        <f>+'2025'!F28+'2025'!H28</f>
        <v>0</v>
      </c>
      <c r="G28" s="38">
        <f t="shared" si="0"/>
        <v>63</v>
      </c>
      <c r="H28" s="38"/>
      <c r="I28" s="38">
        <f>'2025'!T28</f>
        <v>63</v>
      </c>
      <c r="J28" s="38" t="str">
        <f>'2025'!J28</f>
        <v>ewig</v>
      </c>
      <c r="K28" s="39">
        <f>'2025'!K28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'2025'!A29</f>
        <v>xxx</v>
      </c>
      <c r="B29" s="38" t="str">
        <f>'2025'!B29</f>
        <v>Wald Parzelle Nr. xy</v>
      </c>
      <c r="C29" s="39">
        <f>'2025'!C29</f>
        <v>0</v>
      </c>
      <c r="D29" s="38">
        <f>'2025'!D29</f>
        <v>1116</v>
      </c>
      <c r="E29" s="38">
        <f>'2025'!E29</f>
        <v>0</v>
      </c>
      <c r="F29" s="38">
        <f>+'2025'!F29+'2025'!H29</f>
        <v>0</v>
      </c>
      <c r="G29" s="38">
        <f t="shared" si="0"/>
        <v>1116</v>
      </c>
      <c r="H29" s="38"/>
      <c r="I29" s="38">
        <f>'2025'!T29</f>
        <v>1116</v>
      </c>
      <c r="J29" s="38" t="str">
        <f>'2025'!J29</f>
        <v>ewig</v>
      </c>
      <c r="K29" s="39">
        <f>'2025'!K29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'2025'!A30</f>
        <v>xxx</v>
      </c>
      <c r="B30" s="38" t="str">
        <f>'2025'!B30</f>
        <v>Wald Parzelle Nr. xy</v>
      </c>
      <c r="C30" s="39">
        <f>'2025'!C30</f>
        <v>0</v>
      </c>
      <c r="D30" s="38">
        <f>'2025'!D30</f>
        <v>616</v>
      </c>
      <c r="E30" s="38">
        <f>'2025'!E30</f>
        <v>0</v>
      </c>
      <c r="F30" s="38">
        <f>+'2025'!F30+'2025'!H30</f>
        <v>0</v>
      </c>
      <c r="G30" s="38">
        <f t="shared" si="0"/>
        <v>616</v>
      </c>
      <c r="H30" s="38"/>
      <c r="I30" s="38">
        <f>'2025'!T30</f>
        <v>616</v>
      </c>
      <c r="J30" s="38" t="str">
        <f>'2025'!J30</f>
        <v>ewig</v>
      </c>
      <c r="K30" s="39">
        <f>'2025'!K30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'2025'!A31</f>
        <v>xxx</v>
      </c>
      <c r="B31" s="38" t="str">
        <f>'2025'!B31</f>
        <v>Wald Parzelle Nr. xy</v>
      </c>
      <c r="C31" s="39">
        <f>'2025'!C31</f>
        <v>0</v>
      </c>
      <c r="D31" s="38">
        <f>'2025'!D31</f>
        <v>385</v>
      </c>
      <c r="E31" s="38">
        <f>'2025'!E31</f>
        <v>0</v>
      </c>
      <c r="F31" s="38">
        <f>+'2025'!F31+'2025'!H31</f>
        <v>0</v>
      </c>
      <c r="G31" s="38">
        <f t="shared" si="0"/>
        <v>385</v>
      </c>
      <c r="H31" s="38"/>
      <c r="I31" s="38">
        <f>'2025'!T31</f>
        <v>385</v>
      </c>
      <c r="J31" s="38" t="str">
        <f>'2025'!J31</f>
        <v>ewig</v>
      </c>
      <c r="K31" s="39">
        <f>'2025'!K31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'2025'!A32</f>
        <v>xxx</v>
      </c>
      <c r="B32" s="38" t="str">
        <f>'2025'!B32</f>
        <v>Wald Parzelle Nr. xy</v>
      </c>
      <c r="C32" s="39">
        <f>'2025'!C32</f>
        <v>0</v>
      </c>
      <c r="D32" s="38">
        <f>'2025'!D32</f>
        <v>2310</v>
      </c>
      <c r="E32" s="38">
        <f>'2025'!E32</f>
        <v>0</v>
      </c>
      <c r="F32" s="38">
        <f>+'2025'!F32+'2025'!H32</f>
        <v>0</v>
      </c>
      <c r="G32" s="38">
        <f t="shared" si="0"/>
        <v>2310</v>
      </c>
      <c r="H32" s="38"/>
      <c r="I32" s="38">
        <f>'2025'!T32</f>
        <v>2310</v>
      </c>
      <c r="J32" s="38" t="str">
        <f>'2025'!J32</f>
        <v>ewig</v>
      </c>
      <c r="K32" s="39">
        <f>'2025'!K32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'2025'!A33</f>
        <v>xxx</v>
      </c>
      <c r="B33" s="38" t="str">
        <f>'2025'!B33</f>
        <v>Wald Parzelle Nr. xy</v>
      </c>
      <c r="C33" s="39">
        <f>'2025'!C33</f>
        <v>0</v>
      </c>
      <c r="D33" s="38">
        <f>'2025'!D33</f>
        <v>3888</v>
      </c>
      <c r="E33" s="38">
        <f>'2025'!E33</f>
        <v>0</v>
      </c>
      <c r="F33" s="38">
        <f>+'2025'!F33+'2025'!H33</f>
        <v>0</v>
      </c>
      <c r="G33" s="38">
        <f t="shared" si="0"/>
        <v>3888</v>
      </c>
      <c r="H33" s="38"/>
      <c r="I33" s="38">
        <f>'2025'!T33</f>
        <v>3888</v>
      </c>
      <c r="J33" s="38" t="str">
        <f>'2025'!J33</f>
        <v>ewig</v>
      </c>
      <c r="K33" s="39">
        <f>'2025'!K33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'2025'!A34</f>
        <v>xxx</v>
      </c>
      <c r="B34" s="38" t="str">
        <f>'2025'!B34</f>
        <v>Wald Parzelle Nr. xy</v>
      </c>
      <c r="C34" s="39">
        <f>'2025'!C34</f>
        <v>0</v>
      </c>
      <c r="D34" s="38">
        <f>'2025'!D34</f>
        <v>31.6</v>
      </c>
      <c r="E34" s="38">
        <f>'2025'!E34</f>
        <v>0</v>
      </c>
      <c r="F34" s="38">
        <f>+'2025'!F34+'2025'!H34</f>
        <v>0</v>
      </c>
      <c r="G34" s="38">
        <f t="shared" si="0"/>
        <v>31.6</v>
      </c>
      <c r="H34" s="38"/>
      <c r="I34" s="38">
        <f>'2025'!T34</f>
        <v>31.6</v>
      </c>
      <c r="J34" s="38" t="str">
        <f>'2025'!J34</f>
        <v>ewig</v>
      </c>
      <c r="K34" s="39">
        <f>'2025'!K34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'2025'!A35</f>
        <v>0</v>
      </c>
      <c r="B35" s="38">
        <f>'2025'!B35</f>
        <v>0</v>
      </c>
      <c r="C35" s="39">
        <f>'2025'!C35</f>
        <v>0</v>
      </c>
      <c r="D35" s="38">
        <f>'2025'!D35</f>
        <v>0</v>
      </c>
      <c r="E35" s="38">
        <f>'2025'!E35</f>
        <v>0</v>
      </c>
      <c r="F35" s="38">
        <f>+'2025'!F35+'2025'!H35</f>
        <v>0</v>
      </c>
      <c r="G35" s="38">
        <f t="shared" si="0"/>
        <v>0</v>
      </c>
      <c r="H35" s="38"/>
      <c r="I35" s="38">
        <f>'2025'!T35</f>
        <v>0</v>
      </c>
      <c r="J35" s="38">
        <f>'2025'!J35</f>
        <v>0</v>
      </c>
      <c r="K35" s="39">
        <f>'2025'!K35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'2025'!A36</f>
        <v>xxx</v>
      </c>
      <c r="B36" s="38" t="str">
        <f>'2025'!B36</f>
        <v>STWE Nr. xy</v>
      </c>
      <c r="C36" s="39">
        <f>'2025'!C36</f>
        <v>2010</v>
      </c>
      <c r="D36" s="38">
        <f>'2025'!D36</f>
        <v>91830</v>
      </c>
      <c r="E36" s="38">
        <f>'2025'!E36</f>
        <v>0</v>
      </c>
      <c r="F36" s="38">
        <f>+'2025'!F36+'2025'!H36</f>
        <v>0</v>
      </c>
      <c r="G36" s="38">
        <f t="shared" si="0"/>
        <v>91830</v>
      </c>
      <c r="H36" s="38"/>
      <c r="I36" s="38">
        <f>'2025'!T36</f>
        <v>78055.319148936193</v>
      </c>
      <c r="J36" s="38">
        <v>100</v>
      </c>
      <c r="K36" s="39">
        <f>'2025'!K36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16</v>
      </c>
      <c r="O36" s="24">
        <f t="shared" si="4"/>
        <v>918.29787234042578</v>
      </c>
      <c r="P36" s="25">
        <f t="shared" si="5"/>
        <v>918.29787234042578</v>
      </c>
      <c r="Q36" s="25"/>
      <c r="R36" s="26">
        <f t="shared" si="6"/>
        <v>14692.978723404234</v>
      </c>
      <c r="S36" s="27">
        <f t="shared" si="7"/>
        <v>78055.319148936193</v>
      </c>
      <c r="T36" s="25">
        <f t="shared" si="8"/>
        <v>77137.021276595769</v>
      </c>
      <c r="U36" s="23">
        <f t="shared" si="9"/>
        <v>84</v>
      </c>
    </row>
    <row r="37" spans="1:21" x14ac:dyDescent="0.2">
      <c r="A37" s="65" t="str">
        <f>'2025'!A37</f>
        <v>xxx</v>
      </c>
      <c r="B37" s="38" t="str">
        <f>'2025'!B37</f>
        <v>STWE Nr. xy</v>
      </c>
      <c r="C37" s="39">
        <f>'2025'!C37</f>
        <v>2015</v>
      </c>
      <c r="D37" s="38">
        <f>'2025'!D37</f>
        <v>93000</v>
      </c>
      <c r="E37" s="38">
        <f>'2025'!E37</f>
        <v>0</v>
      </c>
      <c r="F37" s="38">
        <f>+'2025'!F37+'2025'!H37</f>
        <v>0</v>
      </c>
      <c r="G37" s="38">
        <f t="shared" si="0"/>
        <v>93000</v>
      </c>
      <c r="H37" s="38"/>
      <c r="I37" s="38">
        <f>'2025'!T37</f>
        <v>83700</v>
      </c>
      <c r="J37" s="38">
        <v>100</v>
      </c>
      <c r="K37" s="39">
        <f>'2025'!K37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11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10230</v>
      </c>
      <c r="S37" s="27">
        <f t="shared" si="7"/>
        <v>83700</v>
      </c>
      <c r="T37" s="25">
        <f t="shared" si="8"/>
        <v>82770</v>
      </c>
      <c r="U37" s="23">
        <f t="shared" si="9"/>
        <v>89</v>
      </c>
    </row>
    <row r="38" spans="1:21" x14ac:dyDescent="0.2">
      <c r="A38" s="65" t="str">
        <f>'2025'!A38</f>
        <v>xxx</v>
      </c>
      <c r="B38" s="38" t="str">
        <f>'2025'!B38</f>
        <v>STWE Nr. xy</v>
      </c>
      <c r="C38" s="39">
        <f>'2025'!C38</f>
        <v>2016</v>
      </c>
      <c r="D38" s="38">
        <f>'2025'!D38</f>
        <v>94000</v>
      </c>
      <c r="E38" s="38">
        <f>'2025'!E38</f>
        <v>0</v>
      </c>
      <c r="F38" s="38">
        <f>+'2025'!F38+'2025'!H38</f>
        <v>0</v>
      </c>
      <c r="G38" s="38">
        <f t="shared" si="0"/>
        <v>94000</v>
      </c>
      <c r="H38" s="38"/>
      <c r="I38" s="38">
        <f>'2025'!T38</f>
        <v>85540</v>
      </c>
      <c r="J38" s="38">
        <v>100</v>
      </c>
      <c r="K38" s="39">
        <f>'2025'!K38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10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9400</v>
      </c>
      <c r="S38" s="27">
        <f t="shared" si="7"/>
        <v>85540</v>
      </c>
      <c r="T38" s="25">
        <f t="shared" si="8"/>
        <v>84600</v>
      </c>
      <c r="U38" s="23">
        <f t="shared" si="9"/>
        <v>90</v>
      </c>
    </row>
    <row r="39" spans="1:21" x14ac:dyDescent="0.2">
      <c r="A39" s="65">
        <f>'2025'!A39</f>
        <v>0</v>
      </c>
      <c r="B39" s="38">
        <f>'2025'!B39</f>
        <v>0</v>
      </c>
      <c r="C39" s="39">
        <f>'2025'!C39</f>
        <v>0</v>
      </c>
      <c r="D39" s="38">
        <f>'2025'!D39</f>
        <v>0</v>
      </c>
      <c r="E39" s="38">
        <f>'2025'!E39</f>
        <v>0</v>
      </c>
      <c r="F39" s="38">
        <f>+'2025'!F39+'2025'!H39</f>
        <v>0</v>
      </c>
      <c r="G39" s="38">
        <f t="shared" si="0"/>
        <v>0</v>
      </c>
      <c r="H39" s="38"/>
      <c r="I39" s="38">
        <f>'2025'!T39</f>
        <v>0</v>
      </c>
      <c r="J39" s="38">
        <f>'2025'!J39</f>
        <v>0</v>
      </c>
      <c r="K39" s="39">
        <f>'2025'!K39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'2025'!A40</f>
        <v>0</v>
      </c>
      <c r="B40" s="38">
        <f>'2025'!B40</f>
        <v>0</v>
      </c>
      <c r="C40" s="39">
        <f>'2025'!C40</f>
        <v>0</v>
      </c>
      <c r="D40" s="38">
        <f>'2025'!D40</f>
        <v>0</v>
      </c>
      <c r="E40" s="38">
        <f>'2025'!E40</f>
        <v>0</v>
      </c>
      <c r="F40" s="38">
        <f>+'2025'!F40+'2025'!H40</f>
        <v>0</v>
      </c>
      <c r="G40" s="38">
        <f t="shared" si="0"/>
        <v>0</v>
      </c>
      <c r="H40" s="38"/>
      <c r="I40" s="38">
        <f>'2025'!T40</f>
        <v>0</v>
      </c>
      <c r="J40" s="38">
        <f>'2025'!J40</f>
        <v>0</v>
      </c>
      <c r="K40" s="39">
        <f>'2025'!K40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'2025'!A41</f>
        <v>0</v>
      </c>
      <c r="B41" s="38">
        <f>'2025'!B41</f>
        <v>0</v>
      </c>
      <c r="C41" s="39">
        <f>'2025'!C41</f>
        <v>0</v>
      </c>
      <c r="D41" s="38">
        <f>'2025'!D41</f>
        <v>0</v>
      </c>
      <c r="E41" s="38">
        <f>'2025'!E41</f>
        <v>0</v>
      </c>
      <c r="F41" s="38">
        <f>+'2025'!F41+'2025'!H41</f>
        <v>0</v>
      </c>
      <c r="G41" s="38">
        <f t="shared" si="0"/>
        <v>0</v>
      </c>
      <c r="H41" s="38"/>
      <c r="I41" s="38">
        <f>'2025'!T41</f>
        <v>0</v>
      </c>
      <c r="J41" s="38">
        <f>'2025'!J41</f>
        <v>0</v>
      </c>
      <c r="K41" s="39">
        <f>'2025'!K41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'2025'!A42</f>
        <v>0</v>
      </c>
      <c r="B42" s="38">
        <f>'2025'!B42</f>
        <v>0</v>
      </c>
      <c r="C42" s="39">
        <f>'2025'!C42</f>
        <v>0</v>
      </c>
      <c r="D42" s="38">
        <f>'2025'!D42</f>
        <v>0</v>
      </c>
      <c r="E42" s="38">
        <f>'2025'!E42</f>
        <v>0</v>
      </c>
      <c r="F42" s="38">
        <f>+'2025'!F42+'2025'!H42</f>
        <v>0</v>
      </c>
      <c r="G42" s="38">
        <f t="shared" si="0"/>
        <v>0</v>
      </c>
      <c r="H42" s="38"/>
      <c r="I42" s="38">
        <f>'2025'!T42</f>
        <v>0</v>
      </c>
      <c r="J42" s="38">
        <f>'2025'!J42</f>
        <v>0</v>
      </c>
      <c r="K42" s="39">
        <f>'2025'!K42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'2025'!A43</f>
        <v>0</v>
      </c>
      <c r="B43" s="38">
        <f>'2025'!B43</f>
        <v>0</v>
      </c>
      <c r="C43" s="39">
        <f>'2025'!C43</f>
        <v>0</v>
      </c>
      <c r="D43" s="38">
        <f>'2025'!D43</f>
        <v>0</v>
      </c>
      <c r="E43" s="38">
        <f>'2025'!E43</f>
        <v>0</v>
      </c>
      <c r="F43" s="38">
        <f>+'2025'!F43+'2025'!H43</f>
        <v>0</v>
      </c>
      <c r="G43" s="38">
        <f t="shared" si="0"/>
        <v>0</v>
      </c>
      <c r="H43" s="38"/>
      <c r="I43" s="38">
        <f>'2025'!T43</f>
        <v>0</v>
      </c>
      <c r="J43" s="38">
        <f>'2025'!J43</f>
        <v>0</v>
      </c>
      <c r="K43" s="39">
        <f>'2025'!K43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'2025'!A44</f>
        <v>0</v>
      </c>
      <c r="B44" s="38">
        <f>'2025'!B44</f>
        <v>0</v>
      </c>
      <c r="C44" s="39">
        <f>'2025'!C44</f>
        <v>0</v>
      </c>
      <c r="D44" s="38">
        <f>'2025'!D44</f>
        <v>0</v>
      </c>
      <c r="E44" s="38">
        <f>'2025'!E44</f>
        <v>0</v>
      </c>
      <c r="F44" s="38">
        <f>+'2025'!F44+'2025'!H44</f>
        <v>0</v>
      </c>
      <c r="G44" s="38">
        <f t="shared" si="0"/>
        <v>0</v>
      </c>
      <c r="H44" s="38"/>
      <c r="I44" s="38">
        <f>'2025'!T44</f>
        <v>0</v>
      </c>
      <c r="J44" s="38">
        <f>'2025'!J44</f>
        <v>0</v>
      </c>
      <c r="K44" s="39">
        <f>'2025'!K44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'2025'!A45</f>
        <v>0</v>
      </c>
      <c r="B45" s="38">
        <f>'2025'!B45</f>
        <v>0</v>
      </c>
      <c r="C45" s="39">
        <f>'2025'!C45</f>
        <v>0</v>
      </c>
      <c r="D45" s="38">
        <f>'2025'!D45</f>
        <v>0</v>
      </c>
      <c r="E45" s="38">
        <f>'2025'!E45</f>
        <v>0</v>
      </c>
      <c r="F45" s="38">
        <f>+'2025'!F45+'2025'!H45</f>
        <v>0</v>
      </c>
      <c r="G45" s="38">
        <f t="shared" si="0"/>
        <v>0</v>
      </c>
      <c r="H45" s="38"/>
      <c r="I45" s="38">
        <f>'2025'!T45</f>
        <v>0</v>
      </c>
      <c r="J45" s="38">
        <f>'2025'!J45</f>
        <v>0</v>
      </c>
      <c r="K45" s="39">
        <f>'2025'!K45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'2025'!A46</f>
        <v>0</v>
      </c>
      <c r="B46" s="38">
        <f>'2025'!B46</f>
        <v>0</v>
      </c>
      <c r="C46" s="39">
        <f>'2025'!C46</f>
        <v>0</v>
      </c>
      <c r="D46" s="38">
        <f>'2025'!D46</f>
        <v>0</v>
      </c>
      <c r="E46" s="38">
        <f>'2025'!E46</f>
        <v>0</v>
      </c>
      <c r="F46" s="38">
        <f>+'2025'!F46+'2025'!H46</f>
        <v>0</v>
      </c>
      <c r="G46" s="38">
        <f t="shared" si="0"/>
        <v>0</v>
      </c>
      <c r="H46" s="38"/>
      <c r="I46" s="38">
        <f>'2025'!T46</f>
        <v>0</v>
      </c>
      <c r="J46" s="38">
        <f>'2025'!J46</f>
        <v>0</v>
      </c>
      <c r="K46" s="39">
        <f>'2025'!K46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'2025'!A47</f>
        <v>0</v>
      </c>
      <c r="B47" s="38">
        <f>'2025'!B47</f>
        <v>0</v>
      </c>
      <c r="C47" s="39">
        <f>'2025'!C47</f>
        <v>0</v>
      </c>
      <c r="D47" s="38">
        <f>'2025'!D47</f>
        <v>0</v>
      </c>
      <c r="E47" s="38">
        <f>'2025'!E47</f>
        <v>0</v>
      </c>
      <c r="F47" s="38">
        <f>+'2025'!F47+'2025'!H47</f>
        <v>0</v>
      </c>
      <c r="G47" s="38">
        <f t="shared" si="0"/>
        <v>0</v>
      </c>
      <c r="H47" s="38"/>
      <c r="I47" s="38">
        <f>'2025'!T47</f>
        <v>0</v>
      </c>
      <c r="J47" s="38">
        <f>'2025'!J47</f>
        <v>0</v>
      </c>
      <c r="K47" s="39">
        <f>'2025'!K47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'2025'!A48</f>
        <v>0</v>
      </c>
      <c r="B48" s="38">
        <f>'2025'!B48</f>
        <v>0</v>
      </c>
      <c r="C48" s="39">
        <f>'2025'!C48</f>
        <v>0</v>
      </c>
      <c r="D48" s="38">
        <f>'2025'!D48</f>
        <v>0</v>
      </c>
      <c r="E48" s="38">
        <f>'2025'!E48</f>
        <v>0</v>
      </c>
      <c r="F48" s="38">
        <f>+'2025'!F48+'2025'!H48</f>
        <v>0</v>
      </c>
      <c r="G48" s="38">
        <f t="shared" si="0"/>
        <v>0</v>
      </c>
      <c r="H48" s="38"/>
      <c r="I48" s="38">
        <f>'2025'!T48</f>
        <v>0</v>
      </c>
      <c r="J48" s="38">
        <f>'2025'!J48</f>
        <v>0</v>
      </c>
      <c r="K48" s="39">
        <f>'2025'!K48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'2025'!A49</f>
        <v>0</v>
      </c>
      <c r="B49" s="38">
        <f>'2025'!B49</f>
        <v>0</v>
      </c>
      <c r="C49" s="39">
        <f>'2025'!C49</f>
        <v>0</v>
      </c>
      <c r="D49" s="38">
        <f>'2025'!D49</f>
        <v>0</v>
      </c>
      <c r="E49" s="38">
        <f>'2025'!E49</f>
        <v>0</v>
      </c>
      <c r="F49" s="38">
        <f>+'2025'!F49+'2025'!H49</f>
        <v>0</v>
      </c>
      <c r="G49" s="38">
        <f t="shared" si="0"/>
        <v>0</v>
      </c>
      <c r="H49" s="38"/>
      <c r="I49" s="38">
        <f>'2025'!T49</f>
        <v>0</v>
      </c>
      <c r="J49" s="38">
        <f>'2025'!J49</f>
        <v>0</v>
      </c>
      <c r="K49" s="39">
        <f>'2025'!K49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'2025'!A50</f>
        <v>0</v>
      </c>
      <c r="B50" s="38">
        <f>'2025'!B50</f>
        <v>0</v>
      </c>
      <c r="C50" s="39">
        <f>'2025'!C50</f>
        <v>0</v>
      </c>
      <c r="D50" s="38">
        <f>'2025'!D50</f>
        <v>0</v>
      </c>
      <c r="E50" s="38">
        <f>'2025'!E50</f>
        <v>0</v>
      </c>
      <c r="F50" s="38">
        <f>+'2025'!F50+'2025'!H50</f>
        <v>0</v>
      </c>
      <c r="G50" s="38">
        <f t="shared" si="0"/>
        <v>0</v>
      </c>
      <c r="H50" s="38"/>
      <c r="I50" s="38">
        <f>'2025'!T50</f>
        <v>0</v>
      </c>
      <c r="J50" s="38">
        <f>'2025'!J50</f>
        <v>0</v>
      </c>
      <c r="K50" s="39">
        <f>'2025'!K50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'2025'!A51</f>
        <v>0</v>
      </c>
      <c r="B51" s="38">
        <f>'2025'!B51</f>
        <v>0</v>
      </c>
      <c r="C51" s="39">
        <f>'2025'!C51</f>
        <v>0</v>
      </c>
      <c r="D51" s="38">
        <f>'2025'!D51</f>
        <v>0</v>
      </c>
      <c r="E51" s="38">
        <f>'2025'!E51</f>
        <v>0</v>
      </c>
      <c r="F51" s="38">
        <f>+'2025'!F51+'2025'!H51</f>
        <v>0</v>
      </c>
      <c r="G51" s="38">
        <f t="shared" si="0"/>
        <v>0</v>
      </c>
      <c r="H51" s="38"/>
      <c r="I51" s="38">
        <f>'2025'!T51</f>
        <v>0</v>
      </c>
      <c r="J51" s="38">
        <f>'2025'!J51</f>
        <v>0</v>
      </c>
      <c r="K51" s="39">
        <f>'2025'!K51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'2025'!A52</f>
        <v>0</v>
      </c>
      <c r="B52" s="38">
        <f>'2025'!B52</f>
        <v>0</v>
      </c>
      <c r="C52" s="39">
        <f>'2025'!C52</f>
        <v>0</v>
      </c>
      <c r="D52" s="38">
        <f>'2025'!D52</f>
        <v>0</v>
      </c>
      <c r="E52" s="38">
        <f>'2025'!E52</f>
        <v>0</v>
      </c>
      <c r="F52" s="38">
        <f>+'2025'!F52+'2025'!H52</f>
        <v>0</v>
      </c>
      <c r="G52" s="38">
        <f t="shared" si="0"/>
        <v>0</v>
      </c>
      <c r="H52" s="38"/>
      <c r="I52" s="38">
        <f>'2025'!T52</f>
        <v>0</v>
      </c>
      <c r="J52" s="38">
        <f>'2025'!J52</f>
        <v>0</v>
      </c>
      <c r="K52" s="39">
        <f>'2025'!K52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'2025'!A53</f>
        <v>0</v>
      </c>
      <c r="B53" s="38">
        <f>'2025'!B53</f>
        <v>0</v>
      </c>
      <c r="C53" s="39">
        <f>'2025'!C53</f>
        <v>0</v>
      </c>
      <c r="D53" s="38">
        <f>'2025'!D53</f>
        <v>0</v>
      </c>
      <c r="E53" s="38">
        <f>'2025'!E53</f>
        <v>0</v>
      </c>
      <c r="F53" s="38">
        <f>+'2025'!F53+'2025'!H53</f>
        <v>0</v>
      </c>
      <c r="G53" s="38">
        <f t="shared" si="0"/>
        <v>0</v>
      </c>
      <c r="H53" s="38"/>
      <c r="I53" s="38">
        <f>'2025'!T53</f>
        <v>0</v>
      </c>
      <c r="J53" s="38">
        <f>'2025'!J53</f>
        <v>0</v>
      </c>
      <c r="K53" s="39">
        <f>'2025'!K53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2026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1036442.749918167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1036442.749918167</v>
      </c>
      <c r="T54" s="61">
        <f>SUM(T3:T52)</f>
        <v>1007060.5443535189</v>
      </c>
      <c r="U54" s="58"/>
    </row>
  </sheetData>
  <conditionalFormatting sqref="A3:K53">
    <cfRule type="cellIs" dxfId="20" priority="12" operator="equal">
      <formula>0</formula>
    </cfRule>
  </conditionalFormatting>
  <conditionalFormatting sqref="N3:N53 U3:U53">
    <cfRule type="cellIs" dxfId="19" priority="3" operator="equal">
      <formula>"abgelaufen"</formula>
    </cfRule>
  </conditionalFormatting>
  <conditionalFormatting sqref="U3:U53">
    <cfRule type="cellIs" dxfId="18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'2017'!K1+10</f>
        <v>2027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2027</v>
      </c>
      <c r="I2" s="40" t="str">
        <f>"Bestandeswert 
Anfang "&amp;K1</f>
        <v>Bestandeswert 
Anfang 2027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2027</v>
      </c>
      <c r="O2" s="43" t="s">
        <v>7</v>
      </c>
      <c r="P2" s="40" t="str">
        <f>"Abschreibung
im Jahr "&amp;K1</f>
        <v>Abschreibung
im Jahr 2027</v>
      </c>
      <c r="Q2" s="40" t="str">
        <f>"zusätzliche Abschreibungen im Jahr "&amp;K1</f>
        <v>zusätzliche Abschreibungen im Jahr 2027</v>
      </c>
      <c r="R2" s="42" t="str">
        <f>"kumulierte
Abschreibungen
Ende "&amp;K1</f>
        <v>kumulierte
Abschreibungen
Ende 2027</v>
      </c>
      <c r="S2" s="44" t="str">
        <f>"Buchwert
Anfang " &amp;K1</f>
        <v>Buchwert
Anfang 2027</v>
      </c>
      <c r="T2" s="40" t="str">
        <f>"Buchwert 
ohne Neuinvest.
Ende "&amp;K1</f>
        <v>Buchwert 
ohne Neuinvest.
Ende 2027</v>
      </c>
      <c r="U2" s="45" t="str">
        <f>"Rest-ND
Ende "&amp;K1</f>
        <v>Rest-ND
Ende 2027</v>
      </c>
    </row>
    <row r="3" spans="1:21" x14ac:dyDescent="0.2">
      <c r="A3" s="65" t="str">
        <f>'2026'!A3</f>
        <v>xxx</v>
      </c>
      <c r="B3" s="38" t="str">
        <f>'2026'!B3</f>
        <v>Pumpwerk …..</v>
      </c>
      <c r="C3" s="39">
        <f>'2026'!C3</f>
        <v>1950</v>
      </c>
      <c r="D3" s="38">
        <f>'2026'!D3</f>
        <v>0</v>
      </c>
      <c r="E3" s="38">
        <f>'2026'!E3</f>
        <v>0</v>
      </c>
      <c r="F3" s="38">
        <f>+'2026'!F3+'2026'!H3</f>
        <v>0</v>
      </c>
      <c r="G3" s="38">
        <f t="shared" ref="G3:G53" si="0">+D3-E3-F3</f>
        <v>0</v>
      </c>
      <c r="H3" s="38"/>
      <c r="I3" s="38">
        <f>'2026'!T3</f>
        <v>0</v>
      </c>
      <c r="J3" s="38">
        <f>'2026'!J3</f>
        <v>25</v>
      </c>
      <c r="K3" s="39">
        <f>'2026'!K3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'2026'!A4</f>
        <v>xxx</v>
      </c>
      <c r="B4" s="38" t="str">
        <f>'2026'!B4</f>
        <v>Pumpwerk …..</v>
      </c>
      <c r="C4" s="39">
        <f>'2026'!C4</f>
        <v>2010</v>
      </c>
      <c r="D4" s="38">
        <f>'2026'!D4</f>
        <v>254250</v>
      </c>
      <c r="E4" s="38">
        <f>'2026'!E4</f>
        <v>0</v>
      </c>
      <c r="F4" s="38">
        <f>+'2026'!F4+'2026'!H4</f>
        <v>0</v>
      </c>
      <c r="G4" s="38">
        <f t="shared" si="0"/>
        <v>254250</v>
      </c>
      <c r="H4" s="38"/>
      <c r="I4" s="38">
        <f>'2026'!T4</f>
        <v>91530</v>
      </c>
      <c r="J4" s="38">
        <f>'2026'!J4</f>
        <v>25</v>
      </c>
      <c r="K4" s="39">
        <f>'2026'!K4</f>
        <v>2017</v>
      </c>
      <c r="L4" s="22">
        <f t="shared" si="1"/>
        <v>2011</v>
      </c>
      <c r="M4" s="22">
        <f t="shared" si="2"/>
        <v>2035</v>
      </c>
      <c r="N4" s="23">
        <f t="shared" si="3"/>
        <v>17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172890</v>
      </c>
      <c r="S4" s="27">
        <f t="shared" si="7"/>
        <v>91530</v>
      </c>
      <c r="T4" s="25">
        <f t="shared" si="8"/>
        <v>81360</v>
      </c>
      <c r="U4" s="23">
        <f t="shared" si="9"/>
        <v>8</v>
      </c>
    </row>
    <row r="5" spans="1:21" x14ac:dyDescent="0.2">
      <c r="A5" s="65">
        <f>'2026'!A5</f>
        <v>0</v>
      </c>
      <c r="B5" s="38">
        <f>'2026'!B5</f>
        <v>0</v>
      </c>
      <c r="C5" s="39">
        <f>'2026'!C5</f>
        <v>0</v>
      </c>
      <c r="D5" s="38">
        <f>'2026'!D5</f>
        <v>0</v>
      </c>
      <c r="E5" s="38">
        <f>'2026'!E5</f>
        <v>0</v>
      </c>
      <c r="F5" s="38">
        <f>+'2026'!F5+'2026'!H5</f>
        <v>0</v>
      </c>
      <c r="G5" s="38">
        <f t="shared" si="0"/>
        <v>0</v>
      </c>
      <c r="H5" s="38"/>
      <c r="I5" s="38">
        <f>'2026'!T5</f>
        <v>0</v>
      </c>
      <c r="J5" s="38">
        <f>'2026'!J5</f>
        <v>0</v>
      </c>
      <c r="K5" s="39">
        <f>'2026'!K5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'2026'!A6</f>
        <v>xxx</v>
      </c>
      <c r="B6" s="38" t="str">
        <f>'2026'!B6</f>
        <v>Reservoir ……</v>
      </c>
      <c r="C6" s="39">
        <f>'2026'!C6</f>
        <v>1995</v>
      </c>
      <c r="D6" s="38">
        <f>'2026'!D6</f>
        <v>18420</v>
      </c>
      <c r="E6" s="38">
        <f>'2026'!E6</f>
        <v>0</v>
      </c>
      <c r="F6" s="38">
        <f>+'2026'!F6+'2026'!H6</f>
        <v>0</v>
      </c>
      <c r="G6" s="38">
        <f t="shared" si="0"/>
        <v>18420</v>
      </c>
      <c r="H6" s="38"/>
      <c r="I6" s="38">
        <f>'2026'!T6</f>
        <v>0</v>
      </c>
      <c r="J6" s="38">
        <f>'2026'!J6</f>
        <v>25</v>
      </c>
      <c r="K6" s="39">
        <f>'2026'!K6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'2026'!A7</f>
        <v>xxx</v>
      </c>
      <c r="B7" s="38" t="str">
        <f>'2026'!B7</f>
        <v>Reservoir ……</v>
      </c>
      <c r="C7" s="39">
        <f>'2026'!C7</f>
        <v>2000</v>
      </c>
      <c r="D7" s="38">
        <f>'2026'!D7</f>
        <v>54880</v>
      </c>
      <c r="E7" s="38">
        <f>'2026'!E7</f>
        <v>0</v>
      </c>
      <c r="F7" s="38">
        <f>+'2026'!F7+'2026'!H7</f>
        <v>0</v>
      </c>
      <c r="G7" s="38">
        <f t="shared" si="0"/>
        <v>54880</v>
      </c>
      <c r="H7" s="38"/>
      <c r="I7" s="38">
        <f>'2026'!T7</f>
        <v>0</v>
      </c>
      <c r="J7" s="38">
        <f>'2026'!J7</f>
        <v>25</v>
      </c>
      <c r="K7" s="39">
        <f>'2026'!K7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'2026'!A8</f>
        <v>0</v>
      </c>
      <c r="B8" s="38">
        <f>'2026'!B8</f>
        <v>0</v>
      </c>
      <c r="C8" s="39">
        <f>'2026'!C8</f>
        <v>0</v>
      </c>
      <c r="D8" s="38">
        <f>'2026'!D8</f>
        <v>0</v>
      </c>
      <c r="E8" s="38">
        <f>'2026'!E8</f>
        <v>0</v>
      </c>
      <c r="F8" s="38">
        <f>+'2026'!F8+'2026'!H8</f>
        <v>0</v>
      </c>
      <c r="G8" s="38">
        <f t="shared" si="0"/>
        <v>0</v>
      </c>
      <c r="H8" s="38"/>
      <c r="I8" s="38">
        <f>'2026'!T8</f>
        <v>0</v>
      </c>
      <c r="J8" s="38">
        <f>'2026'!J8</f>
        <v>0</v>
      </c>
      <c r="K8" s="39">
        <f>'2026'!K8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'2026'!A9</f>
        <v>xxx</v>
      </c>
      <c r="B9" s="38" t="str">
        <f>'2026'!B9</f>
        <v>Wasserleitung ….</v>
      </c>
      <c r="C9" s="39">
        <f>'2026'!C9</f>
        <v>2012</v>
      </c>
      <c r="D9" s="38">
        <f>'2026'!D9</f>
        <v>336610</v>
      </c>
      <c r="E9" s="38">
        <f>'2026'!E9</f>
        <v>0</v>
      </c>
      <c r="F9" s="38">
        <f>+'2026'!F9+'2026'!H9</f>
        <v>36950</v>
      </c>
      <c r="G9" s="38">
        <f t="shared" si="0"/>
        <v>299660</v>
      </c>
      <c r="H9" s="38"/>
      <c r="I9" s="38">
        <f>'2026'!T9</f>
        <v>155076.92307692312</v>
      </c>
      <c r="J9" s="38">
        <v>30</v>
      </c>
      <c r="K9" s="39">
        <f>'2026'!K9</f>
        <v>2017</v>
      </c>
      <c r="L9" s="22">
        <f t="shared" si="1"/>
        <v>2013</v>
      </c>
      <c r="M9" s="22">
        <f t="shared" si="2"/>
        <v>2042</v>
      </c>
      <c r="N9" s="23">
        <f t="shared" si="3"/>
        <v>15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154275.38461538457</v>
      </c>
      <c r="S9" s="27">
        <f t="shared" si="7"/>
        <v>155076.92307692312</v>
      </c>
      <c r="T9" s="25">
        <f t="shared" si="8"/>
        <v>145384.61538461543</v>
      </c>
      <c r="U9" s="23">
        <f t="shared" si="9"/>
        <v>15</v>
      </c>
    </row>
    <row r="10" spans="1:21" x14ac:dyDescent="0.2">
      <c r="A10" s="65" t="str">
        <f>'2026'!A10</f>
        <v>xxx</v>
      </c>
      <c r="B10" s="38" t="str">
        <f>'2026'!B10</f>
        <v>Wasserleitung ….</v>
      </c>
      <c r="C10" s="39">
        <f>'2026'!C10</f>
        <v>2008</v>
      </c>
      <c r="D10" s="38">
        <f>'2026'!D10</f>
        <v>1980</v>
      </c>
      <c r="E10" s="38">
        <f>'2026'!E10</f>
        <v>0</v>
      </c>
      <c r="F10" s="38">
        <f>+'2026'!F10+'2026'!H10</f>
        <v>1980</v>
      </c>
      <c r="G10" s="38">
        <f t="shared" si="0"/>
        <v>0</v>
      </c>
      <c r="H10" s="38"/>
      <c r="I10" s="38">
        <f>'2026'!T10</f>
        <v>0</v>
      </c>
      <c r="J10" s="38">
        <v>30</v>
      </c>
      <c r="K10" s="39">
        <f>'2026'!K10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19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'2026'!A11</f>
        <v>xxx</v>
      </c>
      <c r="B11" s="38" t="str">
        <f>'2026'!B11</f>
        <v>Wasserleitung ….</v>
      </c>
      <c r="C11" s="39">
        <f>'2026'!C11</f>
        <v>2015</v>
      </c>
      <c r="D11" s="38">
        <f>'2026'!D11</f>
        <v>116870</v>
      </c>
      <c r="E11" s="38">
        <f>'2026'!E11</f>
        <v>0</v>
      </c>
      <c r="F11" s="38">
        <f>+'2026'!F11+'2026'!H11</f>
        <v>0</v>
      </c>
      <c r="G11" s="38">
        <f t="shared" si="0"/>
        <v>116870</v>
      </c>
      <c r="H11" s="38"/>
      <c r="I11" s="38">
        <f>'2026'!T11</f>
        <v>69616</v>
      </c>
      <c r="J11" s="38">
        <v>30</v>
      </c>
      <c r="K11" s="39">
        <f>'2026'!K11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12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50918</v>
      </c>
      <c r="S11" s="27">
        <f t="shared" si="7"/>
        <v>69616</v>
      </c>
      <c r="T11" s="25">
        <f t="shared" si="8"/>
        <v>65952</v>
      </c>
      <c r="U11" s="23">
        <f t="shared" si="9"/>
        <v>18</v>
      </c>
    </row>
    <row r="12" spans="1:21" x14ac:dyDescent="0.2">
      <c r="A12" s="65" t="str">
        <f>'2026'!A12</f>
        <v>xxx</v>
      </c>
      <c r="B12" s="38" t="str">
        <f>'2026'!B12</f>
        <v>Wasserleitung ….</v>
      </c>
      <c r="C12" s="39">
        <f>'2026'!C12</f>
        <v>2008</v>
      </c>
      <c r="D12" s="38">
        <f>'2026'!D12</f>
        <v>1300</v>
      </c>
      <c r="E12" s="38">
        <f>'2026'!E12</f>
        <v>0</v>
      </c>
      <c r="F12" s="38">
        <f>+'2026'!F12+'2026'!H12</f>
        <v>1300</v>
      </c>
      <c r="G12" s="38">
        <f t="shared" si="0"/>
        <v>0</v>
      </c>
      <c r="H12" s="38"/>
      <c r="I12" s="38">
        <f>'2026'!T12</f>
        <v>0</v>
      </c>
      <c r="J12" s="38">
        <v>30</v>
      </c>
      <c r="K12" s="39">
        <f>'2026'!K12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19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'2026'!A13</f>
        <v>xxx</v>
      </c>
      <c r="B13" s="38" t="str">
        <f>'2026'!B13</f>
        <v>Wasserleitung ….</v>
      </c>
      <c r="C13" s="39">
        <f>'2026'!C13</f>
        <v>2009</v>
      </c>
      <c r="D13" s="38">
        <f>'2026'!D13</f>
        <v>89770</v>
      </c>
      <c r="E13" s="38">
        <f>'2026'!E13</f>
        <v>0</v>
      </c>
      <c r="F13" s="38">
        <f>+'2026'!F13+'2026'!H13</f>
        <v>89770</v>
      </c>
      <c r="G13" s="38">
        <f t="shared" si="0"/>
        <v>0</v>
      </c>
      <c r="H13" s="38"/>
      <c r="I13" s="38">
        <f>'2026'!T13</f>
        <v>0</v>
      </c>
      <c r="J13" s="38">
        <v>30</v>
      </c>
      <c r="K13" s="39">
        <f>'2026'!K13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18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'2026'!A14</f>
        <v>xxx</v>
      </c>
      <c r="B14" s="38" t="str">
        <f>'2026'!B14</f>
        <v>Wasserleitung ….</v>
      </c>
      <c r="C14" s="39">
        <f>'2026'!C14</f>
        <v>2016</v>
      </c>
      <c r="D14" s="38">
        <f>'2026'!D14</f>
        <v>88778.85</v>
      </c>
      <c r="E14" s="38">
        <f>'2026'!E14</f>
        <v>0</v>
      </c>
      <c r="F14" s="38">
        <f>+'2026'!F14+'2026'!H14</f>
        <v>0</v>
      </c>
      <c r="G14" s="38">
        <f t="shared" si="0"/>
        <v>88778.85</v>
      </c>
      <c r="H14" s="38"/>
      <c r="I14" s="38">
        <f>'2026'!T14</f>
        <v>59185.999999999985</v>
      </c>
      <c r="J14" s="38">
        <v>30</v>
      </c>
      <c r="K14" s="39">
        <f>'2026'!K14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11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32552.15000000002</v>
      </c>
      <c r="S14" s="27">
        <f t="shared" si="7"/>
        <v>59185.999999999985</v>
      </c>
      <c r="T14" s="25">
        <f t="shared" si="8"/>
        <v>56226.699999999983</v>
      </c>
      <c r="U14" s="23">
        <f t="shared" si="9"/>
        <v>19</v>
      </c>
    </row>
    <row r="15" spans="1:21" x14ac:dyDescent="0.2">
      <c r="A15" s="65" t="str">
        <f>'2026'!A15</f>
        <v>xxx</v>
      </c>
      <c r="B15" s="38" t="str">
        <f>'2026'!B15</f>
        <v>Wasserleitung ….</v>
      </c>
      <c r="C15" s="39">
        <f>'2026'!C15</f>
        <v>2016</v>
      </c>
      <c r="D15" s="38">
        <f>'2026'!D15</f>
        <v>3249.05</v>
      </c>
      <c r="E15" s="38">
        <f>'2026'!E15</f>
        <v>0</v>
      </c>
      <c r="F15" s="38">
        <f>+'2026'!F15+'2026'!H15</f>
        <v>0</v>
      </c>
      <c r="G15" s="38">
        <f t="shared" si="0"/>
        <v>3249.05</v>
      </c>
      <c r="H15" s="38"/>
      <c r="I15" s="38">
        <f>'2026'!T15</f>
        <v>2165.9999999999991</v>
      </c>
      <c r="J15" s="38">
        <v>30</v>
      </c>
      <c r="K15" s="39">
        <f>'2026'!K15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11</v>
      </c>
      <c r="O15" s="24">
        <f t="shared" si="4"/>
        <v>108.29999999999995</v>
      </c>
      <c r="P15" s="25">
        <f t="shared" si="5"/>
        <v>108.29999999999995</v>
      </c>
      <c r="Q15" s="25"/>
      <c r="R15" s="26">
        <f t="shared" si="6"/>
        <v>1191.350000000001</v>
      </c>
      <c r="S15" s="27">
        <f t="shared" si="7"/>
        <v>2165.9999999999991</v>
      </c>
      <c r="T15" s="25">
        <f t="shared" si="8"/>
        <v>2057.6999999999989</v>
      </c>
      <c r="U15" s="23">
        <f t="shared" si="9"/>
        <v>19</v>
      </c>
    </row>
    <row r="16" spans="1:21" x14ac:dyDescent="0.2">
      <c r="A16" s="65">
        <f>'2026'!A16</f>
        <v>0</v>
      </c>
      <c r="B16" s="38">
        <f>'2026'!B16</f>
        <v>0</v>
      </c>
      <c r="C16" s="39">
        <f>'2026'!C16</f>
        <v>0</v>
      </c>
      <c r="D16" s="38">
        <f>'2026'!D16</f>
        <v>0</v>
      </c>
      <c r="E16" s="38">
        <f>'2026'!E16</f>
        <v>0</v>
      </c>
      <c r="F16" s="38">
        <f>+'2026'!F16+'2026'!H16</f>
        <v>0</v>
      </c>
      <c r="G16" s="38">
        <f t="shared" si="0"/>
        <v>0</v>
      </c>
      <c r="H16" s="38"/>
      <c r="I16" s="38">
        <f>'2026'!T16</f>
        <v>0</v>
      </c>
      <c r="J16" s="38">
        <f>'2026'!J16</f>
        <v>0</v>
      </c>
      <c r="K16" s="39">
        <f>'2026'!K16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'2026'!A17</f>
        <v>xxx</v>
      </c>
      <c r="B17" s="38" t="str">
        <f>'2026'!B17</f>
        <v>Land Parzelle Nr. xy</v>
      </c>
      <c r="C17" s="39">
        <f>'2026'!C17</f>
        <v>0</v>
      </c>
      <c r="D17" s="38">
        <f>'2026'!D17</f>
        <v>0</v>
      </c>
      <c r="E17" s="38">
        <f>'2026'!E17</f>
        <v>0</v>
      </c>
      <c r="F17" s="38">
        <f>+'2026'!F17+'2026'!H17</f>
        <v>0</v>
      </c>
      <c r="G17" s="38">
        <f t="shared" si="0"/>
        <v>0</v>
      </c>
      <c r="H17" s="38"/>
      <c r="I17" s="38">
        <f>'2026'!T17</f>
        <v>0</v>
      </c>
      <c r="J17" s="38" t="str">
        <f>'2026'!J17</f>
        <v>ewig</v>
      </c>
      <c r="K17" s="39">
        <f>'2026'!K17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'2026'!A18</f>
        <v>xxx</v>
      </c>
      <c r="B18" s="38" t="str">
        <f>'2026'!B18</f>
        <v>Land Parzelle Nr. xy</v>
      </c>
      <c r="C18" s="39">
        <f>'2026'!C18</f>
        <v>0</v>
      </c>
      <c r="D18" s="38">
        <f>'2026'!D18</f>
        <v>1770</v>
      </c>
      <c r="E18" s="38">
        <f>'2026'!E18</f>
        <v>0</v>
      </c>
      <c r="F18" s="38">
        <f>+'2026'!F18+'2026'!H18</f>
        <v>0</v>
      </c>
      <c r="G18" s="38">
        <f t="shared" si="0"/>
        <v>1770</v>
      </c>
      <c r="H18" s="38"/>
      <c r="I18" s="38">
        <f>'2026'!T18</f>
        <v>1770</v>
      </c>
      <c r="J18" s="38" t="str">
        <f>'2026'!J18</f>
        <v>ewig</v>
      </c>
      <c r="K18" s="39">
        <f>'2026'!K18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'2026'!A19</f>
        <v>xxx</v>
      </c>
      <c r="B19" s="38" t="str">
        <f>'2026'!B19</f>
        <v>Land Parzelle Nr. xy</v>
      </c>
      <c r="C19" s="39">
        <f>'2026'!C19</f>
        <v>0</v>
      </c>
      <c r="D19" s="38">
        <f>'2026'!D19</f>
        <v>35957</v>
      </c>
      <c r="E19" s="38">
        <f>'2026'!E19</f>
        <v>0</v>
      </c>
      <c r="F19" s="38">
        <f>+'2026'!F19+'2026'!H19</f>
        <v>0</v>
      </c>
      <c r="G19" s="38">
        <f t="shared" si="0"/>
        <v>35957</v>
      </c>
      <c r="H19" s="38"/>
      <c r="I19" s="38">
        <f>'2026'!T19</f>
        <v>35957</v>
      </c>
      <c r="J19" s="38" t="str">
        <f>'2026'!J19</f>
        <v>ewig</v>
      </c>
      <c r="K19" s="39">
        <f>'2026'!K19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'2026'!A20</f>
        <v>xxx</v>
      </c>
      <c r="B20" s="38" t="str">
        <f>'2026'!B20</f>
        <v>Land Parzelle Nr. xy</v>
      </c>
      <c r="C20" s="39">
        <f>'2026'!C20</f>
        <v>0</v>
      </c>
      <c r="D20" s="38">
        <f>'2026'!D20</f>
        <v>63</v>
      </c>
      <c r="E20" s="38">
        <f>'2026'!E20</f>
        <v>0</v>
      </c>
      <c r="F20" s="38">
        <f>+'2026'!F20+'2026'!H20</f>
        <v>0</v>
      </c>
      <c r="G20" s="38">
        <f t="shared" si="0"/>
        <v>63</v>
      </c>
      <c r="H20" s="38"/>
      <c r="I20" s="38">
        <f>'2026'!T20</f>
        <v>63</v>
      </c>
      <c r="J20" s="38" t="str">
        <f>'2026'!J20</f>
        <v>ewig</v>
      </c>
      <c r="K20" s="39">
        <f>'2026'!K20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'2026'!A21</f>
        <v>xxx</v>
      </c>
      <c r="B21" s="38" t="str">
        <f>'2026'!B21</f>
        <v>Land Parzelle Nr. xy</v>
      </c>
      <c r="C21" s="39">
        <f>'2026'!C21</f>
        <v>0</v>
      </c>
      <c r="D21" s="38">
        <f>'2026'!D21</f>
        <v>0</v>
      </c>
      <c r="E21" s="38">
        <f>'2026'!E21</f>
        <v>0</v>
      </c>
      <c r="F21" s="38">
        <f>+'2026'!F21+'2026'!H21</f>
        <v>0</v>
      </c>
      <c r="G21" s="38">
        <f t="shared" si="0"/>
        <v>0</v>
      </c>
      <c r="H21" s="38"/>
      <c r="I21" s="38">
        <f>'2026'!T21</f>
        <v>0</v>
      </c>
      <c r="J21" s="38" t="str">
        <f>'2026'!J21</f>
        <v>ewig</v>
      </c>
      <c r="K21" s="39">
        <f>'2026'!K21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'2026'!A22</f>
        <v>xxx</v>
      </c>
      <c r="B22" s="38" t="str">
        <f>'2026'!B22</f>
        <v>Land Parzelle Nr. xy</v>
      </c>
      <c r="C22" s="39">
        <f>'2026'!C22</f>
        <v>0</v>
      </c>
      <c r="D22" s="38">
        <f>'2026'!D22</f>
        <v>298358</v>
      </c>
      <c r="E22" s="38">
        <f>'2026'!E22</f>
        <v>0</v>
      </c>
      <c r="F22" s="38">
        <f>+'2026'!F22+'2026'!H22</f>
        <v>0</v>
      </c>
      <c r="G22" s="38">
        <f t="shared" si="0"/>
        <v>298358</v>
      </c>
      <c r="H22" s="38"/>
      <c r="I22" s="38">
        <f>'2026'!T22</f>
        <v>298358</v>
      </c>
      <c r="J22" s="38" t="str">
        <f>'2026'!J22</f>
        <v>ewig</v>
      </c>
      <c r="K22" s="39">
        <f>'2026'!K22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'2026'!A23</f>
        <v>xxx</v>
      </c>
      <c r="B23" s="38" t="str">
        <f>'2026'!B23</f>
        <v>Land Parzelle Nr. xy</v>
      </c>
      <c r="C23" s="39">
        <f>'2026'!C23</f>
        <v>0</v>
      </c>
      <c r="D23" s="38">
        <f>'2026'!D23</f>
        <v>1540</v>
      </c>
      <c r="E23" s="38">
        <f>'2026'!E23</f>
        <v>0</v>
      </c>
      <c r="F23" s="38">
        <f>+'2026'!F23+'2026'!H23</f>
        <v>0</v>
      </c>
      <c r="G23" s="38">
        <f t="shared" si="0"/>
        <v>1540</v>
      </c>
      <c r="H23" s="38"/>
      <c r="I23" s="38">
        <f>'2026'!T23</f>
        <v>1540</v>
      </c>
      <c r="J23" s="38" t="str">
        <f>'2026'!J23</f>
        <v>ewig</v>
      </c>
      <c r="K23" s="39">
        <f>'2026'!K23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'2026'!A24</f>
        <v>xxx</v>
      </c>
      <c r="B24" s="38" t="str">
        <f>'2026'!B24</f>
        <v>Land Parzelle Nr. xy</v>
      </c>
      <c r="C24" s="39">
        <f>'2026'!C24</f>
        <v>0</v>
      </c>
      <c r="D24" s="38">
        <f>'2026'!D24</f>
        <v>3348</v>
      </c>
      <c r="E24" s="38">
        <f>'2026'!E24</f>
        <v>0</v>
      </c>
      <c r="F24" s="38">
        <f>+'2026'!F24+'2026'!H24</f>
        <v>0</v>
      </c>
      <c r="G24" s="38">
        <f t="shared" si="0"/>
        <v>3348</v>
      </c>
      <c r="H24" s="38"/>
      <c r="I24" s="38">
        <f>'2026'!T24</f>
        <v>3348</v>
      </c>
      <c r="J24" s="38" t="str">
        <f>'2026'!J24</f>
        <v>ewig</v>
      </c>
      <c r="K24" s="39">
        <f>'2026'!K24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'2026'!A25</f>
        <v>xxx</v>
      </c>
      <c r="B25" s="38" t="str">
        <f>'2026'!B25</f>
        <v>Land Parzelle Nr. xy</v>
      </c>
      <c r="C25" s="39">
        <f>'2026'!C25</f>
        <v>0</v>
      </c>
      <c r="D25" s="38">
        <f>'2026'!D25</f>
        <v>269</v>
      </c>
      <c r="E25" s="38">
        <f>'2026'!E25</f>
        <v>0</v>
      </c>
      <c r="F25" s="38">
        <f>+'2026'!F25+'2026'!H25</f>
        <v>0</v>
      </c>
      <c r="G25" s="38">
        <f t="shared" si="0"/>
        <v>269</v>
      </c>
      <c r="H25" s="38"/>
      <c r="I25" s="38">
        <f>'2026'!T25</f>
        <v>269</v>
      </c>
      <c r="J25" s="38" t="str">
        <f>'2026'!J25</f>
        <v>ewig</v>
      </c>
      <c r="K25" s="39">
        <f>'2026'!K25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'2026'!A26</f>
        <v>xxx</v>
      </c>
      <c r="B26" s="38" t="str">
        <f>'2026'!B26</f>
        <v>Land Parzelle Nr. xy</v>
      </c>
      <c r="C26" s="39">
        <f>'2026'!C26</f>
        <v>0</v>
      </c>
      <c r="D26" s="38">
        <f>'2026'!D26</f>
        <v>1001</v>
      </c>
      <c r="E26" s="38">
        <f>'2026'!E26</f>
        <v>0</v>
      </c>
      <c r="F26" s="38">
        <f>+'2026'!F26+'2026'!H26</f>
        <v>0</v>
      </c>
      <c r="G26" s="38">
        <f t="shared" si="0"/>
        <v>1001</v>
      </c>
      <c r="H26" s="38"/>
      <c r="I26" s="38">
        <f>'2026'!T26</f>
        <v>1001</v>
      </c>
      <c r="J26" s="38" t="str">
        <f>'2026'!J26</f>
        <v>ewig</v>
      </c>
      <c r="K26" s="39">
        <f>'2026'!K26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'2026'!A27</f>
        <v>xxx</v>
      </c>
      <c r="B27" s="38" t="str">
        <f>'2026'!B27</f>
        <v>Land Parzelle Nr. xy</v>
      </c>
      <c r="C27" s="39">
        <f>'2026'!C27</f>
        <v>0</v>
      </c>
      <c r="D27" s="38">
        <f>'2026'!D27</f>
        <v>34263</v>
      </c>
      <c r="E27" s="38">
        <f>'2026'!E27</f>
        <v>0</v>
      </c>
      <c r="F27" s="38">
        <f>+'2026'!F27+'2026'!H27</f>
        <v>0</v>
      </c>
      <c r="G27" s="38">
        <f t="shared" si="0"/>
        <v>34263</v>
      </c>
      <c r="H27" s="38"/>
      <c r="I27" s="38">
        <f>'2026'!T27</f>
        <v>34263</v>
      </c>
      <c r="J27" s="38" t="str">
        <f>'2026'!J27</f>
        <v>ewig</v>
      </c>
      <c r="K27" s="39">
        <f>'2026'!K27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'2026'!A28</f>
        <v>xxx</v>
      </c>
      <c r="B28" s="38" t="str">
        <f>'2026'!B28</f>
        <v>Wald Parzelle Nr. xy</v>
      </c>
      <c r="C28" s="39">
        <f>'2026'!C28</f>
        <v>0</v>
      </c>
      <c r="D28" s="38">
        <f>'2026'!D28</f>
        <v>63</v>
      </c>
      <c r="E28" s="38">
        <f>'2026'!E28</f>
        <v>0</v>
      </c>
      <c r="F28" s="38">
        <f>+'2026'!F28+'2026'!H28</f>
        <v>0</v>
      </c>
      <c r="G28" s="38">
        <f t="shared" si="0"/>
        <v>63</v>
      </c>
      <c r="H28" s="38"/>
      <c r="I28" s="38">
        <f>'2026'!T28</f>
        <v>63</v>
      </c>
      <c r="J28" s="38" t="str">
        <f>'2026'!J28</f>
        <v>ewig</v>
      </c>
      <c r="K28" s="39">
        <f>'2026'!K28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'2026'!A29</f>
        <v>xxx</v>
      </c>
      <c r="B29" s="38" t="str">
        <f>'2026'!B29</f>
        <v>Wald Parzelle Nr. xy</v>
      </c>
      <c r="C29" s="39">
        <f>'2026'!C29</f>
        <v>0</v>
      </c>
      <c r="D29" s="38">
        <f>'2026'!D29</f>
        <v>1116</v>
      </c>
      <c r="E29" s="38">
        <f>'2026'!E29</f>
        <v>0</v>
      </c>
      <c r="F29" s="38">
        <f>+'2026'!F29+'2026'!H29</f>
        <v>0</v>
      </c>
      <c r="G29" s="38">
        <f t="shared" si="0"/>
        <v>1116</v>
      </c>
      <c r="H29" s="38"/>
      <c r="I29" s="38">
        <f>'2026'!T29</f>
        <v>1116</v>
      </c>
      <c r="J29" s="38" t="str">
        <f>'2026'!J29</f>
        <v>ewig</v>
      </c>
      <c r="K29" s="39">
        <f>'2026'!K29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'2026'!A30</f>
        <v>xxx</v>
      </c>
      <c r="B30" s="38" t="str">
        <f>'2026'!B30</f>
        <v>Wald Parzelle Nr. xy</v>
      </c>
      <c r="C30" s="39">
        <f>'2026'!C30</f>
        <v>0</v>
      </c>
      <c r="D30" s="38">
        <f>'2026'!D30</f>
        <v>616</v>
      </c>
      <c r="E30" s="38">
        <f>'2026'!E30</f>
        <v>0</v>
      </c>
      <c r="F30" s="38">
        <f>+'2026'!F30+'2026'!H30</f>
        <v>0</v>
      </c>
      <c r="G30" s="38">
        <f t="shared" si="0"/>
        <v>616</v>
      </c>
      <c r="H30" s="38"/>
      <c r="I30" s="38">
        <f>'2026'!T30</f>
        <v>616</v>
      </c>
      <c r="J30" s="38" t="str">
        <f>'2026'!J30</f>
        <v>ewig</v>
      </c>
      <c r="K30" s="39">
        <f>'2026'!K30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'2026'!A31</f>
        <v>xxx</v>
      </c>
      <c r="B31" s="38" t="str">
        <f>'2026'!B31</f>
        <v>Wald Parzelle Nr. xy</v>
      </c>
      <c r="C31" s="39">
        <f>'2026'!C31</f>
        <v>0</v>
      </c>
      <c r="D31" s="38">
        <f>'2026'!D31</f>
        <v>385</v>
      </c>
      <c r="E31" s="38">
        <f>'2026'!E31</f>
        <v>0</v>
      </c>
      <c r="F31" s="38">
        <f>+'2026'!F31+'2026'!H31</f>
        <v>0</v>
      </c>
      <c r="G31" s="38">
        <f t="shared" si="0"/>
        <v>385</v>
      </c>
      <c r="H31" s="38"/>
      <c r="I31" s="38">
        <f>'2026'!T31</f>
        <v>385</v>
      </c>
      <c r="J31" s="38" t="str">
        <f>'2026'!J31</f>
        <v>ewig</v>
      </c>
      <c r="K31" s="39">
        <f>'2026'!K31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'2026'!A32</f>
        <v>xxx</v>
      </c>
      <c r="B32" s="38" t="str">
        <f>'2026'!B32</f>
        <v>Wald Parzelle Nr. xy</v>
      </c>
      <c r="C32" s="39">
        <f>'2026'!C32</f>
        <v>0</v>
      </c>
      <c r="D32" s="38">
        <f>'2026'!D32</f>
        <v>2310</v>
      </c>
      <c r="E32" s="38">
        <f>'2026'!E32</f>
        <v>0</v>
      </c>
      <c r="F32" s="38">
        <f>+'2026'!F32+'2026'!H32</f>
        <v>0</v>
      </c>
      <c r="G32" s="38">
        <f t="shared" si="0"/>
        <v>2310</v>
      </c>
      <c r="H32" s="38"/>
      <c r="I32" s="38">
        <f>'2026'!T32</f>
        <v>2310</v>
      </c>
      <c r="J32" s="38" t="str">
        <f>'2026'!J32</f>
        <v>ewig</v>
      </c>
      <c r="K32" s="39">
        <f>'2026'!K32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'2026'!A33</f>
        <v>xxx</v>
      </c>
      <c r="B33" s="38" t="str">
        <f>'2026'!B33</f>
        <v>Wald Parzelle Nr. xy</v>
      </c>
      <c r="C33" s="39">
        <f>'2026'!C33</f>
        <v>0</v>
      </c>
      <c r="D33" s="38">
        <f>'2026'!D33</f>
        <v>3888</v>
      </c>
      <c r="E33" s="38">
        <f>'2026'!E33</f>
        <v>0</v>
      </c>
      <c r="F33" s="38">
        <f>+'2026'!F33+'2026'!H33</f>
        <v>0</v>
      </c>
      <c r="G33" s="38">
        <f t="shared" si="0"/>
        <v>3888</v>
      </c>
      <c r="H33" s="38"/>
      <c r="I33" s="38">
        <f>'2026'!T33</f>
        <v>3888</v>
      </c>
      <c r="J33" s="38" t="str">
        <f>'2026'!J33</f>
        <v>ewig</v>
      </c>
      <c r="K33" s="39">
        <f>'2026'!K33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'2026'!A34</f>
        <v>xxx</v>
      </c>
      <c r="B34" s="38" t="str">
        <f>'2026'!B34</f>
        <v>Wald Parzelle Nr. xy</v>
      </c>
      <c r="C34" s="39">
        <f>'2026'!C34</f>
        <v>0</v>
      </c>
      <c r="D34" s="38">
        <f>'2026'!D34</f>
        <v>31.6</v>
      </c>
      <c r="E34" s="38">
        <f>'2026'!E34</f>
        <v>0</v>
      </c>
      <c r="F34" s="38">
        <f>+'2026'!F34+'2026'!H34</f>
        <v>0</v>
      </c>
      <c r="G34" s="38">
        <f t="shared" si="0"/>
        <v>31.6</v>
      </c>
      <c r="H34" s="38"/>
      <c r="I34" s="38">
        <f>'2026'!T34</f>
        <v>31.6</v>
      </c>
      <c r="J34" s="38" t="str">
        <f>'2026'!J34</f>
        <v>ewig</v>
      </c>
      <c r="K34" s="39">
        <f>'2026'!K34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'2026'!A35</f>
        <v>0</v>
      </c>
      <c r="B35" s="38">
        <f>'2026'!B35</f>
        <v>0</v>
      </c>
      <c r="C35" s="39">
        <f>'2026'!C35</f>
        <v>0</v>
      </c>
      <c r="D35" s="38">
        <f>'2026'!D35</f>
        <v>0</v>
      </c>
      <c r="E35" s="38">
        <f>'2026'!E35</f>
        <v>0</v>
      </c>
      <c r="F35" s="38">
        <f>+'2026'!F35+'2026'!H35</f>
        <v>0</v>
      </c>
      <c r="G35" s="38">
        <f t="shared" si="0"/>
        <v>0</v>
      </c>
      <c r="H35" s="38"/>
      <c r="I35" s="38">
        <f>'2026'!T35</f>
        <v>0</v>
      </c>
      <c r="J35" s="38">
        <f>'2026'!J35</f>
        <v>0</v>
      </c>
      <c r="K35" s="39">
        <f>'2026'!K35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'2026'!A36</f>
        <v>xxx</v>
      </c>
      <c r="B36" s="38" t="str">
        <f>'2026'!B36</f>
        <v>STWE Nr. xy</v>
      </c>
      <c r="C36" s="39">
        <f>'2026'!C36</f>
        <v>2010</v>
      </c>
      <c r="D36" s="38">
        <f>'2026'!D36</f>
        <v>91830</v>
      </c>
      <c r="E36" s="38">
        <f>'2026'!E36</f>
        <v>0</v>
      </c>
      <c r="F36" s="38">
        <f>+'2026'!F36+'2026'!H36</f>
        <v>0</v>
      </c>
      <c r="G36" s="38">
        <f t="shared" si="0"/>
        <v>91830</v>
      </c>
      <c r="H36" s="38"/>
      <c r="I36" s="38">
        <f>'2026'!T36</f>
        <v>77137.021276595769</v>
      </c>
      <c r="J36" s="38">
        <v>100</v>
      </c>
      <c r="K36" s="39">
        <f>'2026'!K36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17</v>
      </c>
      <c r="O36" s="24">
        <f t="shared" si="4"/>
        <v>918.29787234042578</v>
      </c>
      <c r="P36" s="25">
        <f t="shared" si="5"/>
        <v>918.29787234042578</v>
      </c>
      <c r="Q36" s="25"/>
      <c r="R36" s="26">
        <f t="shared" si="6"/>
        <v>15611.276595744657</v>
      </c>
      <c r="S36" s="27">
        <f t="shared" si="7"/>
        <v>77137.021276595769</v>
      </c>
      <c r="T36" s="25">
        <f t="shared" si="8"/>
        <v>76218.723404255346</v>
      </c>
      <c r="U36" s="23">
        <f t="shared" si="9"/>
        <v>83</v>
      </c>
    </row>
    <row r="37" spans="1:21" x14ac:dyDescent="0.2">
      <c r="A37" s="65" t="str">
        <f>'2026'!A37</f>
        <v>xxx</v>
      </c>
      <c r="B37" s="38" t="str">
        <f>'2026'!B37</f>
        <v>STWE Nr. xy</v>
      </c>
      <c r="C37" s="39">
        <f>'2026'!C37</f>
        <v>2015</v>
      </c>
      <c r="D37" s="38">
        <f>'2026'!D37</f>
        <v>93000</v>
      </c>
      <c r="E37" s="38">
        <f>'2026'!E37</f>
        <v>0</v>
      </c>
      <c r="F37" s="38">
        <f>+'2026'!F37+'2026'!H37</f>
        <v>0</v>
      </c>
      <c r="G37" s="38">
        <f t="shared" si="0"/>
        <v>93000</v>
      </c>
      <c r="H37" s="38"/>
      <c r="I37" s="38">
        <f>'2026'!T37</f>
        <v>82770</v>
      </c>
      <c r="J37" s="38">
        <v>100</v>
      </c>
      <c r="K37" s="39">
        <f>'2026'!K37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12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11160</v>
      </c>
      <c r="S37" s="27">
        <f t="shared" si="7"/>
        <v>82770</v>
      </c>
      <c r="T37" s="25">
        <f t="shared" si="8"/>
        <v>81840</v>
      </c>
      <c r="U37" s="23">
        <f t="shared" si="9"/>
        <v>88</v>
      </c>
    </row>
    <row r="38" spans="1:21" x14ac:dyDescent="0.2">
      <c r="A38" s="65" t="str">
        <f>'2026'!A38</f>
        <v>xxx</v>
      </c>
      <c r="B38" s="38" t="str">
        <f>'2026'!B38</f>
        <v>STWE Nr. xy</v>
      </c>
      <c r="C38" s="39">
        <f>'2026'!C38</f>
        <v>2016</v>
      </c>
      <c r="D38" s="38">
        <f>'2026'!D38</f>
        <v>94000</v>
      </c>
      <c r="E38" s="38">
        <f>'2026'!E38</f>
        <v>0</v>
      </c>
      <c r="F38" s="38">
        <f>+'2026'!F38+'2026'!H38</f>
        <v>0</v>
      </c>
      <c r="G38" s="38">
        <f t="shared" si="0"/>
        <v>94000</v>
      </c>
      <c r="H38" s="38"/>
      <c r="I38" s="38">
        <f>'2026'!T38</f>
        <v>84600</v>
      </c>
      <c r="J38" s="38">
        <v>100</v>
      </c>
      <c r="K38" s="39">
        <f>'2026'!K38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11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10340</v>
      </c>
      <c r="S38" s="27">
        <f t="shared" si="7"/>
        <v>84600</v>
      </c>
      <c r="T38" s="25">
        <f t="shared" si="8"/>
        <v>83660</v>
      </c>
      <c r="U38" s="23">
        <f t="shared" si="9"/>
        <v>89</v>
      </c>
    </row>
    <row r="39" spans="1:21" x14ac:dyDescent="0.2">
      <c r="A39" s="65">
        <f>'2026'!A39</f>
        <v>0</v>
      </c>
      <c r="B39" s="38">
        <f>'2026'!B39</f>
        <v>0</v>
      </c>
      <c r="C39" s="39">
        <f>'2026'!C39</f>
        <v>0</v>
      </c>
      <c r="D39" s="38">
        <f>'2026'!D39</f>
        <v>0</v>
      </c>
      <c r="E39" s="38">
        <f>'2026'!E39</f>
        <v>0</v>
      </c>
      <c r="F39" s="38">
        <f>+'2026'!F39+'2026'!H39</f>
        <v>0</v>
      </c>
      <c r="G39" s="38">
        <f t="shared" si="0"/>
        <v>0</v>
      </c>
      <c r="H39" s="38"/>
      <c r="I39" s="38">
        <f>'2026'!T39</f>
        <v>0</v>
      </c>
      <c r="J39" s="38">
        <f>'2026'!J39</f>
        <v>0</v>
      </c>
      <c r="K39" s="39">
        <f>'2026'!K39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'2026'!A40</f>
        <v>0</v>
      </c>
      <c r="B40" s="38">
        <f>'2026'!B40</f>
        <v>0</v>
      </c>
      <c r="C40" s="39">
        <f>'2026'!C40</f>
        <v>0</v>
      </c>
      <c r="D40" s="38">
        <f>'2026'!D40</f>
        <v>0</v>
      </c>
      <c r="E40" s="38">
        <f>'2026'!E40</f>
        <v>0</v>
      </c>
      <c r="F40" s="38">
        <f>+'2026'!F40+'2026'!H40</f>
        <v>0</v>
      </c>
      <c r="G40" s="38">
        <f t="shared" si="0"/>
        <v>0</v>
      </c>
      <c r="H40" s="38"/>
      <c r="I40" s="38">
        <f>'2026'!T40</f>
        <v>0</v>
      </c>
      <c r="J40" s="38">
        <f>'2026'!J40</f>
        <v>0</v>
      </c>
      <c r="K40" s="39">
        <f>'2026'!K40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'2026'!A41</f>
        <v>0</v>
      </c>
      <c r="B41" s="38">
        <f>'2026'!B41</f>
        <v>0</v>
      </c>
      <c r="C41" s="39">
        <f>'2026'!C41</f>
        <v>0</v>
      </c>
      <c r="D41" s="38">
        <f>'2026'!D41</f>
        <v>0</v>
      </c>
      <c r="E41" s="38">
        <f>'2026'!E41</f>
        <v>0</v>
      </c>
      <c r="F41" s="38">
        <f>+'2026'!F41+'2026'!H41</f>
        <v>0</v>
      </c>
      <c r="G41" s="38">
        <f t="shared" si="0"/>
        <v>0</v>
      </c>
      <c r="H41" s="38"/>
      <c r="I41" s="38">
        <f>'2026'!T41</f>
        <v>0</v>
      </c>
      <c r="J41" s="38">
        <f>'2026'!J41</f>
        <v>0</v>
      </c>
      <c r="K41" s="39">
        <f>'2026'!K41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'2026'!A42</f>
        <v>0</v>
      </c>
      <c r="B42" s="38">
        <f>'2026'!B42</f>
        <v>0</v>
      </c>
      <c r="C42" s="39">
        <f>'2026'!C42</f>
        <v>0</v>
      </c>
      <c r="D42" s="38">
        <f>'2026'!D42</f>
        <v>0</v>
      </c>
      <c r="E42" s="38">
        <f>'2026'!E42</f>
        <v>0</v>
      </c>
      <c r="F42" s="38">
        <f>+'2026'!F42+'2026'!H42</f>
        <v>0</v>
      </c>
      <c r="G42" s="38">
        <f t="shared" si="0"/>
        <v>0</v>
      </c>
      <c r="H42" s="38"/>
      <c r="I42" s="38">
        <f>'2026'!T42</f>
        <v>0</v>
      </c>
      <c r="J42" s="38">
        <f>'2026'!J42</f>
        <v>0</v>
      </c>
      <c r="K42" s="39">
        <f>'2026'!K42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'2026'!A43</f>
        <v>0</v>
      </c>
      <c r="B43" s="38">
        <f>'2026'!B43</f>
        <v>0</v>
      </c>
      <c r="C43" s="39">
        <f>'2026'!C43</f>
        <v>0</v>
      </c>
      <c r="D43" s="38">
        <f>'2026'!D43</f>
        <v>0</v>
      </c>
      <c r="E43" s="38">
        <f>'2026'!E43</f>
        <v>0</v>
      </c>
      <c r="F43" s="38">
        <f>+'2026'!F43+'2026'!H43</f>
        <v>0</v>
      </c>
      <c r="G43" s="38">
        <f t="shared" si="0"/>
        <v>0</v>
      </c>
      <c r="H43" s="38"/>
      <c r="I43" s="38">
        <f>'2026'!T43</f>
        <v>0</v>
      </c>
      <c r="J43" s="38">
        <f>'2026'!J43</f>
        <v>0</v>
      </c>
      <c r="K43" s="39">
        <f>'2026'!K43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'2026'!A44</f>
        <v>0</v>
      </c>
      <c r="B44" s="38">
        <f>'2026'!B44</f>
        <v>0</v>
      </c>
      <c r="C44" s="39">
        <f>'2026'!C44</f>
        <v>0</v>
      </c>
      <c r="D44" s="38">
        <f>'2026'!D44</f>
        <v>0</v>
      </c>
      <c r="E44" s="38">
        <f>'2026'!E44</f>
        <v>0</v>
      </c>
      <c r="F44" s="38">
        <f>+'2026'!F44+'2026'!H44</f>
        <v>0</v>
      </c>
      <c r="G44" s="38">
        <f t="shared" si="0"/>
        <v>0</v>
      </c>
      <c r="H44" s="38"/>
      <c r="I44" s="38">
        <f>'2026'!T44</f>
        <v>0</v>
      </c>
      <c r="J44" s="38">
        <f>'2026'!J44</f>
        <v>0</v>
      </c>
      <c r="K44" s="39">
        <f>'2026'!K44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'2026'!A45</f>
        <v>0</v>
      </c>
      <c r="B45" s="38">
        <f>'2026'!B45</f>
        <v>0</v>
      </c>
      <c r="C45" s="39">
        <f>'2026'!C45</f>
        <v>0</v>
      </c>
      <c r="D45" s="38">
        <f>'2026'!D45</f>
        <v>0</v>
      </c>
      <c r="E45" s="38">
        <f>'2026'!E45</f>
        <v>0</v>
      </c>
      <c r="F45" s="38">
        <f>+'2026'!F45+'2026'!H45</f>
        <v>0</v>
      </c>
      <c r="G45" s="38">
        <f t="shared" si="0"/>
        <v>0</v>
      </c>
      <c r="H45" s="38"/>
      <c r="I45" s="38">
        <f>'2026'!T45</f>
        <v>0</v>
      </c>
      <c r="J45" s="38">
        <f>'2026'!J45</f>
        <v>0</v>
      </c>
      <c r="K45" s="39">
        <f>'2026'!K45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'2026'!A46</f>
        <v>0</v>
      </c>
      <c r="B46" s="38">
        <f>'2026'!B46</f>
        <v>0</v>
      </c>
      <c r="C46" s="39">
        <f>'2026'!C46</f>
        <v>0</v>
      </c>
      <c r="D46" s="38">
        <f>'2026'!D46</f>
        <v>0</v>
      </c>
      <c r="E46" s="38">
        <f>'2026'!E46</f>
        <v>0</v>
      </c>
      <c r="F46" s="38">
        <f>+'2026'!F46+'2026'!H46</f>
        <v>0</v>
      </c>
      <c r="G46" s="38">
        <f t="shared" si="0"/>
        <v>0</v>
      </c>
      <c r="H46" s="38"/>
      <c r="I46" s="38">
        <f>'2026'!T46</f>
        <v>0</v>
      </c>
      <c r="J46" s="38">
        <f>'2026'!J46</f>
        <v>0</v>
      </c>
      <c r="K46" s="39">
        <f>'2026'!K46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'2026'!A47</f>
        <v>0</v>
      </c>
      <c r="B47" s="38">
        <f>'2026'!B47</f>
        <v>0</v>
      </c>
      <c r="C47" s="39">
        <f>'2026'!C47</f>
        <v>0</v>
      </c>
      <c r="D47" s="38">
        <f>'2026'!D47</f>
        <v>0</v>
      </c>
      <c r="E47" s="38">
        <f>'2026'!E47</f>
        <v>0</v>
      </c>
      <c r="F47" s="38">
        <f>+'2026'!F47+'2026'!H47</f>
        <v>0</v>
      </c>
      <c r="G47" s="38">
        <f t="shared" si="0"/>
        <v>0</v>
      </c>
      <c r="H47" s="38"/>
      <c r="I47" s="38">
        <f>'2026'!T47</f>
        <v>0</v>
      </c>
      <c r="J47" s="38">
        <f>'2026'!J47</f>
        <v>0</v>
      </c>
      <c r="K47" s="39">
        <f>'2026'!K47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'2026'!A48</f>
        <v>0</v>
      </c>
      <c r="B48" s="38">
        <f>'2026'!B48</f>
        <v>0</v>
      </c>
      <c r="C48" s="39">
        <f>'2026'!C48</f>
        <v>0</v>
      </c>
      <c r="D48" s="38">
        <f>'2026'!D48</f>
        <v>0</v>
      </c>
      <c r="E48" s="38">
        <f>'2026'!E48</f>
        <v>0</v>
      </c>
      <c r="F48" s="38">
        <f>+'2026'!F48+'2026'!H48</f>
        <v>0</v>
      </c>
      <c r="G48" s="38">
        <f t="shared" si="0"/>
        <v>0</v>
      </c>
      <c r="H48" s="38"/>
      <c r="I48" s="38">
        <f>'2026'!T48</f>
        <v>0</v>
      </c>
      <c r="J48" s="38">
        <f>'2026'!J48</f>
        <v>0</v>
      </c>
      <c r="K48" s="39">
        <f>'2026'!K48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'2026'!A49</f>
        <v>0</v>
      </c>
      <c r="B49" s="38">
        <f>'2026'!B49</f>
        <v>0</v>
      </c>
      <c r="C49" s="39">
        <f>'2026'!C49</f>
        <v>0</v>
      </c>
      <c r="D49" s="38">
        <f>'2026'!D49</f>
        <v>0</v>
      </c>
      <c r="E49" s="38">
        <f>'2026'!E49</f>
        <v>0</v>
      </c>
      <c r="F49" s="38">
        <f>+'2026'!F49+'2026'!H49</f>
        <v>0</v>
      </c>
      <c r="G49" s="38">
        <f t="shared" si="0"/>
        <v>0</v>
      </c>
      <c r="H49" s="38"/>
      <c r="I49" s="38">
        <f>'2026'!T49</f>
        <v>0</v>
      </c>
      <c r="J49" s="38">
        <f>'2026'!J49</f>
        <v>0</v>
      </c>
      <c r="K49" s="39">
        <f>'2026'!K49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'2026'!A50</f>
        <v>0</v>
      </c>
      <c r="B50" s="38">
        <f>'2026'!B50</f>
        <v>0</v>
      </c>
      <c r="C50" s="39">
        <f>'2026'!C50</f>
        <v>0</v>
      </c>
      <c r="D50" s="38">
        <f>'2026'!D50</f>
        <v>0</v>
      </c>
      <c r="E50" s="38">
        <f>'2026'!E50</f>
        <v>0</v>
      </c>
      <c r="F50" s="38">
        <f>+'2026'!F50+'2026'!H50</f>
        <v>0</v>
      </c>
      <c r="G50" s="38">
        <f t="shared" si="0"/>
        <v>0</v>
      </c>
      <c r="H50" s="38"/>
      <c r="I50" s="38">
        <f>'2026'!T50</f>
        <v>0</v>
      </c>
      <c r="J50" s="38">
        <f>'2026'!J50</f>
        <v>0</v>
      </c>
      <c r="K50" s="39">
        <f>'2026'!K50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'2026'!A51</f>
        <v>0</v>
      </c>
      <c r="B51" s="38">
        <f>'2026'!B51</f>
        <v>0</v>
      </c>
      <c r="C51" s="39">
        <f>'2026'!C51</f>
        <v>0</v>
      </c>
      <c r="D51" s="38">
        <f>'2026'!D51</f>
        <v>0</v>
      </c>
      <c r="E51" s="38">
        <f>'2026'!E51</f>
        <v>0</v>
      </c>
      <c r="F51" s="38">
        <f>+'2026'!F51+'2026'!H51</f>
        <v>0</v>
      </c>
      <c r="G51" s="38">
        <f t="shared" si="0"/>
        <v>0</v>
      </c>
      <c r="H51" s="38"/>
      <c r="I51" s="38">
        <f>'2026'!T51</f>
        <v>0</v>
      </c>
      <c r="J51" s="38">
        <f>'2026'!J51</f>
        <v>0</v>
      </c>
      <c r="K51" s="39">
        <f>'2026'!K51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'2026'!A52</f>
        <v>0</v>
      </c>
      <c r="B52" s="38">
        <f>'2026'!B52</f>
        <v>0</v>
      </c>
      <c r="C52" s="39">
        <f>'2026'!C52</f>
        <v>0</v>
      </c>
      <c r="D52" s="38">
        <f>'2026'!D52</f>
        <v>0</v>
      </c>
      <c r="E52" s="38">
        <f>'2026'!E52</f>
        <v>0</v>
      </c>
      <c r="F52" s="38">
        <f>+'2026'!F52+'2026'!H52</f>
        <v>0</v>
      </c>
      <c r="G52" s="38">
        <f t="shared" si="0"/>
        <v>0</v>
      </c>
      <c r="H52" s="38"/>
      <c r="I52" s="38">
        <f>'2026'!T52</f>
        <v>0</v>
      </c>
      <c r="J52" s="38">
        <f>'2026'!J52</f>
        <v>0</v>
      </c>
      <c r="K52" s="39">
        <f>'2026'!K52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'2026'!A53</f>
        <v>0</v>
      </c>
      <c r="B53" s="38">
        <f>'2026'!B53</f>
        <v>0</v>
      </c>
      <c r="C53" s="39">
        <f>'2026'!C53</f>
        <v>0</v>
      </c>
      <c r="D53" s="38">
        <f>'2026'!D53</f>
        <v>0</v>
      </c>
      <c r="E53" s="38">
        <f>'2026'!E53</f>
        <v>0</v>
      </c>
      <c r="F53" s="38">
        <f>+'2026'!F53+'2026'!H53</f>
        <v>0</v>
      </c>
      <c r="G53" s="38">
        <f t="shared" si="0"/>
        <v>0</v>
      </c>
      <c r="H53" s="38"/>
      <c r="I53" s="38">
        <f>'2026'!T53</f>
        <v>0</v>
      </c>
      <c r="J53" s="38">
        <f>'2026'!J53</f>
        <v>0</v>
      </c>
      <c r="K53" s="39">
        <f>'2026'!K53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2027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1007060.5443535189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1007060.5443535189</v>
      </c>
      <c r="T54" s="61">
        <f>SUM(T3:T52)</f>
        <v>977678.33878887072</v>
      </c>
      <c r="U54" s="58"/>
    </row>
  </sheetData>
  <conditionalFormatting sqref="A3:K53">
    <cfRule type="cellIs" dxfId="17" priority="12" operator="equal">
      <formula>0</formula>
    </cfRule>
  </conditionalFormatting>
  <conditionalFormatting sqref="N3:N53 U3:U53">
    <cfRule type="cellIs" dxfId="16" priority="3" operator="equal">
      <formula>"abgelaufen"</formula>
    </cfRule>
  </conditionalFormatting>
  <conditionalFormatting sqref="U3:U53">
    <cfRule type="cellIs" dxfId="15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'2017'!K1+11</f>
        <v>2028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2028</v>
      </c>
      <c r="I2" s="40" t="str">
        <f>"Bestandeswert 
Anfang "&amp;K1</f>
        <v>Bestandeswert 
Anfang 2028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2028</v>
      </c>
      <c r="O2" s="43" t="s">
        <v>7</v>
      </c>
      <c r="P2" s="40" t="str">
        <f>"Abschreibung
im Jahr "&amp;K1</f>
        <v>Abschreibung
im Jahr 2028</v>
      </c>
      <c r="Q2" s="40" t="str">
        <f>"zusätzliche Abschreibungen im Jahr "&amp;K1</f>
        <v>zusätzliche Abschreibungen im Jahr 2028</v>
      </c>
      <c r="R2" s="42" t="str">
        <f>"kumulierte
Abschreibungen
Ende "&amp;K1</f>
        <v>kumulierte
Abschreibungen
Ende 2028</v>
      </c>
      <c r="S2" s="44" t="str">
        <f>"Buchwert
Anfang " &amp;K1</f>
        <v>Buchwert
Anfang 2028</v>
      </c>
      <c r="T2" s="40" t="str">
        <f>"Buchwert 
ohne Neuinvest.
Ende "&amp;K1</f>
        <v>Buchwert 
ohne Neuinvest.
Ende 2028</v>
      </c>
      <c r="U2" s="45" t="str">
        <f>"Rest-ND
Ende "&amp;K1</f>
        <v>Rest-ND
Ende 2028</v>
      </c>
    </row>
    <row r="3" spans="1:21" x14ac:dyDescent="0.2">
      <c r="A3" s="65" t="str">
        <f>'2027'!A3</f>
        <v>xxx</v>
      </c>
      <c r="B3" s="38" t="str">
        <f>'2027'!B3</f>
        <v>Pumpwerk …..</v>
      </c>
      <c r="C3" s="39">
        <f>'2027'!C3</f>
        <v>1950</v>
      </c>
      <c r="D3" s="38">
        <f>'2027'!D3</f>
        <v>0</v>
      </c>
      <c r="E3" s="38">
        <f>'2027'!E3</f>
        <v>0</v>
      </c>
      <c r="F3" s="38">
        <f>+'2027'!F3+'2027'!H3</f>
        <v>0</v>
      </c>
      <c r="G3" s="38">
        <f t="shared" ref="G3:G53" si="0">+D3-E3-F3</f>
        <v>0</v>
      </c>
      <c r="H3" s="38"/>
      <c r="I3" s="38">
        <f>'2027'!T3</f>
        <v>0</v>
      </c>
      <c r="J3" s="38">
        <f>'2027'!J3</f>
        <v>25</v>
      </c>
      <c r="K3" s="39">
        <f>'2027'!K3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'2027'!A4</f>
        <v>xxx</v>
      </c>
      <c r="B4" s="38" t="str">
        <f>'2027'!B4</f>
        <v>Pumpwerk …..</v>
      </c>
      <c r="C4" s="39">
        <f>'2027'!C4</f>
        <v>2010</v>
      </c>
      <c r="D4" s="38">
        <f>'2027'!D4</f>
        <v>254250</v>
      </c>
      <c r="E4" s="38">
        <f>'2027'!E4</f>
        <v>0</v>
      </c>
      <c r="F4" s="38">
        <f>+'2027'!F4+'2027'!H4</f>
        <v>0</v>
      </c>
      <c r="G4" s="38">
        <f t="shared" si="0"/>
        <v>254250</v>
      </c>
      <c r="H4" s="38"/>
      <c r="I4" s="38">
        <f>'2027'!T4</f>
        <v>81360</v>
      </c>
      <c r="J4" s="38">
        <f>'2027'!J4</f>
        <v>25</v>
      </c>
      <c r="K4" s="39">
        <f>'2027'!K4</f>
        <v>2017</v>
      </c>
      <c r="L4" s="22">
        <f t="shared" si="1"/>
        <v>2011</v>
      </c>
      <c r="M4" s="22">
        <f t="shared" si="2"/>
        <v>2035</v>
      </c>
      <c r="N4" s="23">
        <f t="shared" si="3"/>
        <v>18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183060</v>
      </c>
      <c r="S4" s="27">
        <f t="shared" si="7"/>
        <v>81360</v>
      </c>
      <c r="T4" s="25">
        <f t="shared" si="8"/>
        <v>71190</v>
      </c>
      <c r="U4" s="23">
        <f t="shared" si="9"/>
        <v>7</v>
      </c>
    </row>
    <row r="5" spans="1:21" x14ac:dyDescent="0.2">
      <c r="A5" s="65">
        <f>'2027'!A5</f>
        <v>0</v>
      </c>
      <c r="B5" s="38">
        <f>'2027'!B5</f>
        <v>0</v>
      </c>
      <c r="C5" s="39">
        <f>'2027'!C5</f>
        <v>0</v>
      </c>
      <c r="D5" s="38">
        <f>'2027'!D5</f>
        <v>0</v>
      </c>
      <c r="E5" s="38">
        <f>'2027'!E5</f>
        <v>0</v>
      </c>
      <c r="F5" s="38">
        <f>+'2027'!F5+'2027'!H5</f>
        <v>0</v>
      </c>
      <c r="G5" s="38">
        <f t="shared" si="0"/>
        <v>0</v>
      </c>
      <c r="H5" s="38"/>
      <c r="I5" s="38">
        <f>'2027'!T5</f>
        <v>0</v>
      </c>
      <c r="J5" s="38">
        <f>'2027'!J5</f>
        <v>0</v>
      </c>
      <c r="K5" s="39">
        <f>'2027'!K5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'2027'!A6</f>
        <v>xxx</v>
      </c>
      <c r="B6" s="38" t="str">
        <f>'2027'!B6</f>
        <v>Reservoir ……</v>
      </c>
      <c r="C6" s="39">
        <f>'2027'!C6</f>
        <v>1995</v>
      </c>
      <c r="D6" s="38">
        <f>'2027'!D6</f>
        <v>18420</v>
      </c>
      <c r="E6" s="38">
        <f>'2027'!E6</f>
        <v>0</v>
      </c>
      <c r="F6" s="38">
        <f>+'2027'!F6+'2027'!H6</f>
        <v>0</v>
      </c>
      <c r="G6" s="38">
        <f t="shared" si="0"/>
        <v>18420</v>
      </c>
      <c r="H6" s="38"/>
      <c r="I6" s="38">
        <f>'2027'!T6</f>
        <v>0</v>
      </c>
      <c r="J6" s="38">
        <f>'2027'!J6</f>
        <v>25</v>
      </c>
      <c r="K6" s="39">
        <f>'2027'!K6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'2027'!A7</f>
        <v>xxx</v>
      </c>
      <c r="B7" s="38" t="str">
        <f>'2027'!B7</f>
        <v>Reservoir ……</v>
      </c>
      <c r="C7" s="39">
        <f>'2027'!C7</f>
        <v>2000</v>
      </c>
      <c r="D7" s="38">
        <f>'2027'!D7</f>
        <v>54880</v>
      </c>
      <c r="E7" s="38">
        <f>'2027'!E7</f>
        <v>0</v>
      </c>
      <c r="F7" s="38">
        <f>+'2027'!F7+'2027'!H7</f>
        <v>0</v>
      </c>
      <c r="G7" s="38">
        <f t="shared" si="0"/>
        <v>54880</v>
      </c>
      <c r="H7" s="38"/>
      <c r="I7" s="38">
        <f>'2027'!T7</f>
        <v>0</v>
      </c>
      <c r="J7" s="38">
        <f>'2027'!J7</f>
        <v>25</v>
      </c>
      <c r="K7" s="39">
        <f>'2027'!K7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'2027'!A8</f>
        <v>0</v>
      </c>
      <c r="B8" s="38">
        <f>'2027'!B8</f>
        <v>0</v>
      </c>
      <c r="C8" s="39">
        <f>'2027'!C8</f>
        <v>0</v>
      </c>
      <c r="D8" s="38">
        <f>'2027'!D8</f>
        <v>0</v>
      </c>
      <c r="E8" s="38">
        <f>'2027'!E8</f>
        <v>0</v>
      </c>
      <c r="F8" s="38">
        <f>+'2027'!F8+'2027'!H8</f>
        <v>0</v>
      </c>
      <c r="G8" s="38">
        <f t="shared" si="0"/>
        <v>0</v>
      </c>
      <c r="H8" s="38"/>
      <c r="I8" s="38">
        <f>'2027'!T8</f>
        <v>0</v>
      </c>
      <c r="J8" s="38">
        <f>'2027'!J8</f>
        <v>0</v>
      </c>
      <c r="K8" s="39">
        <f>'2027'!K8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'2027'!A9</f>
        <v>xxx</v>
      </c>
      <c r="B9" s="38" t="str">
        <f>'2027'!B9</f>
        <v>Wasserleitung ….</v>
      </c>
      <c r="C9" s="39">
        <f>'2027'!C9</f>
        <v>2012</v>
      </c>
      <c r="D9" s="38">
        <f>'2027'!D9</f>
        <v>336610</v>
      </c>
      <c r="E9" s="38">
        <f>'2027'!E9</f>
        <v>0</v>
      </c>
      <c r="F9" s="38">
        <f>+'2027'!F9+'2027'!H9</f>
        <v>36950</v>
      </c>
      <c r="G9" s="38">
        <f t="shared" si="0"/>
        <v>299660</v>
      </c>
      <c r="H9" s="38"/>
      <c r="I9" s="38">
        <f>'2027'!T9</f>
        <v>145384.61538461543</v>
      </c>
      <c r="J9" s="38">
        <v>30</v>
      </c>
      <c r="K9" s="39">
        <f>'2027'!K9</f>
        <v>2017</v>
      </c>
      <c r="L9" s="22">
        <f t="shared" si="1"/>
        <v>2013</v>
      </c>
      <c r="M9" s="22">
        <f t="shared" si="2"/>
        <v>2042</v>
      </c>
      <c r="N9" s="23">
        <f t="shared" si="3"/>
        <v>16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163967.69230769225</v>
      </c>
      <c r="S9" s="27">
        <f t="shared" si="7"/>
        <v>145384.61538461543</v>
      </c>
      <c r="T9" s="25">
        <f t="shared" si="8"/>
        <v>135692.30769230775</v>
      </c>
      <c r="U9" s="23">
        <f t="shared" si="9"/>
        <v>14</v>
      </c>
    </row>
    <row r="10" spans="1:21" x14ac:dyDescent="0.2">
      <c r="A10" s="65" t="str">
        <f>'2027'!A10</f>
        <v>xxx</v>
      </c>
      <c r="B10" s="38" t="str">
        <f>'2027'!B10</f>
        <v>Wasserleitung ….</v>
      </c>
      <c r="C10" s="39">
        <f>'2027'!C10</f>
        <v>2008</v>
      </c>
      <c r="D10" s="38">
        <f>'2027'!D10</f>
        <v>1980</v>
      </c>
      <c r="E10" s="38">
        <f>'2027'!E10</f>
        <v>0</v>
      </c>
      <c r="F10" s="38">
        <f>+'2027'!F10+'2027'!H10</f>
        <v>1980</v>
      </c>
      <c r="G10" s="38">
        <f t="shared" si="0"/>
        <v>0</v>
      </c>
      <c r="H10" s="38"/>
      <c r="I10" s="38">
        <f>'2027'!T10</f>
        <v>0</v>
      </c>
      <c r="J10" s="38">
        <v>30</v>
      </c>
      <c r="K10" s="39">
        <f>'2027'!K10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20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'2027'!A11</f>
        <v>xxx</v>
      </c>
      <c r="B11" s="38" t="str">
        <f>'2027'!B11</f>
        <v>Wasserleitung ….</v>
      </c>
      <c r="C11" s="39">
        <f>'2027'!C11</f>
        <v>2015</v>
      </c>
      <c r="D11" s="38">
        <f>'2027'!D11</f>
        <v>116870</v>
      </c>
      <c r="E11" s="38">
        <f>'2027'!E11</f>
        <v>0</v>
      </c>
      <c r="F11" s="38">
        <f>+'2027'!F11+'2027'!H11</f>
        <v>0</v>
      </c>
      <c r="G11" s="38">
        <f t="shared" si="0"/>
        <v>116870</v>
      </c>
      <c r="H11" s="38"/>
      <c r="I11" s="38">
        <f>'2027'!T11</f>
        <v>65952</v>
      </c>
      <c r="J11" s="38">
        <v>30</v>
      </c>
      <c r="K11" s="39">
        <f>'2027'!K11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13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54582</v>
      </c>
      <c r="S11" s="27">
        <f t="shared" si="7"/>
        <v>65952</v>
      </c>
      <c r="T11" s="25">
        <f t="shared" si="8"/>
        <v>62288</v>
      </c>
      <c r="U11" s="23">
        <f t="shared" si="9"/>
        <v>17</v>
      </c>
    </row>
    <row r="12" spans="1:21" x14ac:dyDescent="0.2">
      <c r="A12" s="65" t="str">
        <f>'2027'!A12</f>
        <v>xxx</v>
      </c>
      <c r="B12" s="38" t="str">
        <f>'2027'!B12</f>
        <v>Wasserleitung ….</v>
      </c>
      <c r="C12" s="39">
        <f>'2027'!C12</f>
        <v>2008</v>
      </c>
      <c r="D12" s="38">
        <f>'2027'!D12</f>
        <v>1300</v>
      </c>
      <c r="E12" s="38">
        <f>'2027'!E12</f>
        <v>0</v>
      </c>
      <c r="F12" s="38">
        <f>+'2027'!F12+'2027'!H12</f>
        <v>1300</v>
      </c>
      <c r="G12" s="38">
        <f t="shared" si="0"/>
        <v>0</v>
      </c>
      <c r="H12" s="38"/>
      <c r="I12" s="38">
        <f>'2027'!T12</f>
        <v>0</v>
      </c>
      <c r="J12" s="38">
        <v>30</v>
      </c>
      <c r="K12" s="39">
        <f>'2027'!K12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20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'2027'!A13</f>
        <v>xxx</v>
      </c>
      <c r="B13" s="38" t="str">
        <f>'2027'!B13</f>
        <v>Wasserleitung ….</v>
      </c>
      <c r="C13" s="39">
        <f>'2027'!C13</f>
        <v>2009</v>
      </c>
      <c r="D13" s="38">
        <f>'2027'!D13</f>
        <v>89770</v>
      </c>
      <c r="E13" s="38">
        <f>'2027'!E13</f>
        <v>0</v>
      </c>
      <c r="F13" s="38">
        <f>+'2027'!F13+'2027'!H13</f>
        <v>89770</v>
      </c>
      <c r="G13" s="38">
        <f t="shared" si="0"/>
        <v>0</v>
      </c>
      <c r="H13" s="38"/>
      <c r="I13" s="38">
        <f>'2027'!T13</f>
        <v>0</v>
      </c>
      <c r="J13" s="38">
        <v>30</v>
      </c>
      <c r="K13" s="39">
        <f>'2027'!K13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19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'2027'!A14</f>
        <v>xxx</v>
      </c>
      <c r="B14" s="38" t="str">
        <f>'2027'!B14</f>
        <v>Wasserleitung ….</v>
      </c>
      <c r="C14" s="39">
        <f>'2027'!C14</f>
        <v>2016</v>
      </c>
      <c r="D14" s="38">
        <f>'2027'!D14</f>
        <v>88778.85</v>
      </c>
      <c r="E14" s="38">
        <f>'2027'!E14</f>
        <v>0</v>
      </c>
      <c r="F14" s="38">
        <f>+'2027'!F14+'2027'!H14</f>
        <v>0</v>
      </c>
      <c r="G14" s="38">
        <f t="shared" si="0"/>
        <v>88778.85</v>
      </c>
      <c r="H14" s="38"/>
      <c r="I14" s="38">
        <f>'2027'!T14</f>
        <v>56226.699999999983</v>
      </c>
      <c r="J14" s="38">
        <v>30</v>
      </c>
      <c r="K14" s="39">
        <f>'2027'!K14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12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35511.450000000026</v>
      </c>
      <c r="S14" s="27">
        <f t="shared" si="7"/>
        <v>56226.699999999983</v>
      </c>
      <c r="T14" s="25">
        <f t="shared" si="8"/>
        <v>53267.39999999998</v>
      </c>
      <c r="U14" s="23">
        <f t="shared" si="9"/>
        <v>18</v>
      </c>
    </row>
    <row r="15" spans="1:21" x14ac:dyDescent="0.2">
      <c r="A15" s="65" t="str">
        <f>'2027'!A15</f>
        <v>xxx</v>
      </c>
      <c r="B15" s="38" t="str">
        <f>'2027'!B15</f>
        <v>Wasserleitung ….</v>
      </c>
      <c r="C15" s="39">
        <f>'2027'!C15</f>
        <v>2016</v>
      </c>
      <c r="D15" s="38">
        <f>'2027'!D15</f>
        <v>3249.05</v>
      </c>
      <c r="E15" s="38">
        <f>'2027'!E15</f>
        <v>0</v>
      </c>
      <c r="F15" s="38">
        <f>+'2027'!F15+'2027'!H15</f>
        <v>0</v>
      </c>
      <c r="G15" s="38">
        <f t="shared" si="0"/>
        <v>3249.05</v>
      </c>
      <c r="H15" s="38"/>
      <c r="I15" s="38">
        <f>'2027'!T15</f>
        <v>2057.6999999999989</v>
      </c>
      <c r="J15" s="38">
        <v>30</v>
      </c>
      <c r="K15" s="39">
        <f>'2027'!K15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12</v>
      </c>
      <c r="O15" s="24">
        <f t="shared" si="4"/>
        <v>108.29999999999994</v>
      </c>
      <c r="P15" s="25">
        <f t="shared" si="5"/>
        <v>108.29999999999994</v>
      </c>
      <c r="Q15" s="25"/>
      <c r="R15" s="26">
        <f t="shared" si="6"/>
        <v>1299.6500000000012</v>
      </c>
      <c r="S15" s="27">
        <f t="shared" si="7"/>
        <v>2057.6999999999989</v>
      </c>
      <c r="T15" s="25">
        <f t="shared" si="8"/>
        <v>1949.399999999999</v>
      </c>
      <c r="U15" s="23">
        <f t="shared" si="9"/>
        <v>18</v>
      </c>
    </row>
    <row r="16" spans="1:21" x14ac:dyDescent="0.2">
      <c r="A16" s="65">
        <f>'2027'!A16</f>
        <v>0</v>
      </c>
      <c r="B16" s="38">
        <f>'2027'!B16</f>
        <v>0</v>
      </c>
      <c r="C16" s="39">
        <f>'2027'!C16</f>
        <v>0</v>
      </c>
      <c r="D16" s="38">
        <f>'2027'!D16</f>
        <v>0</v>
      </c>
      <c r="E16" s="38">
        <f>'2027'!E16</f>
        <v>0</v>
      </c>
      <c r="F16" s="38">
        <f>+'2027'!F16+'2027'!H16</f>
        <v>0</v>
      </c>
      <c r="G16" s="38">
        <f t="shared" si="0"/>
        <v>0</v>
      </c>
      <c r="H16" s="38"/>
      <c r="I16" s="38">
        <f>'2027'!T16</f>
        <v>0</v>
      </c>
      <c r="J16" s="38">
        <f>'2027'!J16</f>
        <v>0</v>
      </c>
      <c r="K16" s="39">
        <f>'2027'!K16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'2027'!A17</f>
        <v>xxx</v>
      </c>
      <c r="B17" s="38" t="str">
        <f>'2027'!B17</f>
        <v>Land Parzelle Nr. xy</v>
      </c>
      <c r="C17" s="39">
        <f>'2027'!C17</f>
        <v>0</v>
      </c>
      <c r="D17" s="38">
        <f>'2027'!D17</f>
        <v>0</v>
      </c>
      <c r="E17" s="38">
        <f>'2027'!E17</f>
        <v>0</v>
      </c>
      <c r="F17" s="38">
        <f>+'2027'!F17+'2027'!H17</f>
        <v>0</v>
      </c>
      <c r="G17" s="38">
        <f t="shared" si="0"/>
        <v>0</v>
      </c>
      <c r="H17" s="38"/>
      <c r="I17" s="38">
        <f>'2027'!T17</f>
        <v>0</v>
      </c>
      <c r="J17" s="38" t="str">
        <f>'2027'!J17</f>
        <v>ewig</v>
      </c>
      <c r="K17" s="39">
        <f>'2027'!K17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'2027'!A18</f>
        <v>xxx</v>
      </c>
      <c r="B18" s="38" t="str">
        <f>'2027'!B18</f>
        <v>Land Parzelle Nr. xy</v>
      </c>
      <c r="C18" s="39">
        <f>'2027'!C18</f>
        <v>0</v>
      </c>
      <c r="D18" s="38">
        <f>'2027'!D18</f>
        <v>1770</v>
      </c>
      <c r="E18" s="38">
        <f>'2027'!E18</f>
        <v>0</v>
      </c>
      <c r="F18" s="38">
        <f>+'2027'!F18+'2027'!H18</f>
        <v>0</v>
      </c>
      <c r="G18" s="38">
        <f t="shared" si="0"/>
        <v>1770</v>
      </c>
      <c r="H18" s="38"/>
      <c r="I18" s="38">
        <f>'2027'!T18</f>
        <v>1770</v>
      </c>
      <c r="J18" s="38" t="str">
        <f>'2027'!J18</f>
        <v>ewig</v>
      </c>
      <c r="K18" s="39">
        <f>'2027'!K18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'2027'!A19</f>
        <v>xxx</v>
      </c>
      <c r="B19" s="38" t="str">
        <f>'2027'!B19</f>
        <v>Land Parzelle Nr. xy</v>
      </c>
      <c r="C19" s="39">
        <f>'2027'!C19</f>
        <v>0</v>
      </c>
      <c r="D19" s="38">
        <f>'2027'!D19</f>
        <v>35957</v>
      </c>
      <c r="E19" s="38">
        <f>'2027'!E19</f>
        <v>0</v>
      </c>
      <c r="F19" s="38">
        <f>+'2027'!F19+'2027'!H19</f>
        <v>0</v>
      </c>
      <c r="G19" s="38">
        <f t="shared" si="0"/>
        <v>35957</v>
      </c>
      <c r="H19" s="38"/>
      <c r="I19" s="38">
        <f>'2027'!T19</f>
        <v>35957</v>
      </c>
      <c r="J19" s="38" t="str">
        <f>'2027'!J19</f>
        <v>ewig</v>
      </c>
      <c r="K19" s="39">
        <f>'2027'!K19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'2027'!A20</f>
        <v>xxx</v>
      </c>
      <c r="B20" s="38" t="str">
        <f>'2027'!B20</f>
        <v>Land Parzelle Nr. xy</v>
      </c>
      <c r="C20" s="39">
        <f>'2027'!C20</f>
        <v>0</v>
      </c>
      <c r="D20" s="38">
        <f>'2027'!D20</f>
        <v>63</v>
      </c>
      <c r="E20" s="38">
        <f>'2027'!E20</f>
        <v>0</v>
      </c>
      <c r="F20" s="38">
        <f>+'2027'!F20+'2027'!H20</f>
        <v>0</v>
      </c>
      <c r="G20" s="38">
        <f t="shared" si="0"/>
        <v>63</v>
      </c>
      <c r="H20" s="38"/>
      <c r="I20" s="38">
        <f>'2027'!T20</f>
        <v>63</v>
      </c>
      <c r="J20" s="38" t="str">
        <f>'2027'!J20</f>
        <v>ewig</v>
      </c>
      <c r="K20" s="39">
        <f>'2027'!K20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'2027'!A21</f>
        <v>xxx</v>
      </c>
      <c r="B21" s="38" t="str">
        <f>'2027'!B21</f>
        <v>Land Parzelle Nr. xy</v>
      </c>
      <c r="C21" s="39">
        <f>'2027'!C21</f>
        <v>0</v>
      </c>
      <c r="D21" s="38">
        <f>'2027'!D21</f>
        <v>0</v>
      </c>
      <c r="E21" s="38">
        <f>'2027'!E21</f>
        <v>0</v>
      </c>
      <c r="F21" s="38">
        <f>+'2027'!F21+'2027'!H21</f>
        <v>0</v>
      </c>
      <c r="G21" s="38">
        <f t="shared" si="0"/>
        <v>0</v>
      </c>
      <c r="H21" s="38"/>
      <c r="I21" s="38">
        <f>'2027'!T21</f>
        <v>0</v>
      </c>
      <c r="J21" s="38" t="str">
        <f>'2027'!J21</f>
        <v>ewig</v>
      </c>
      <c r="K21" s="39">
        <f>'2027'!K21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'2027'!A22</f>
        <v>xxx</v>
      </c>
      <c r="B22" s="38" t="str">
        <f>'2027'!B22</f>
        <v>Land Parzelle Nr. xy</v>
      </c>
      <c r="C22" s="39">
        <f>'2027'!C22</f>
        <v>0</v>
      </c>
      <c r="D22" s="38">
        <f>'2027'!D22</f>
        <v>298358</v>
      </c>
      <c r="E22" s="38">
        <f>'2027'!E22</f>
        <v>0</v>
      </c>
      <c r="F22" s="38">
        <f>+'2027'!F22+'2027'!H22</f>
        <v>0</v>
      </c>
      <c r="G22" s="38">
        <f t="shared" si="0"/>
        <v>298358</v>
      </c>
      <c r="H22" s="38"/>
      <c r="I22" s="38">
        <f>'2027'!T22</f>
        <v>298358</v>
      </c>
      <c r="J22" s="38" t="str">
        <f>'2027'!J22</f>
        <v>ewig</v>
      </c>
      <c r="K22" s="39">
        <f>'2027'!K22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'2027'!A23</f>
        <v>xxx</v>
      </c>
      <c r="B23" s="38" t="str">
        <f>'2027'!B23</f>
        <v>Land Parzelle Nr. xy</v>
      </c>
      <c r="C23" s="39">
        <f>'2027'!C23</f>
        <v>0</v>
      </c>
      <c r="D23" s="38">
        <f>'2027'!D23</f>
        <v>1540</v>
      </c>
      <c r="E23" s="38">
        <f>'2027'!E23</f>
        <v>0</v>
      </c>
      <c r="F23" s="38">
        <f>+'2027'!F23+'2027'!H23</f>
        <v>0</v>
      </c>
      <c r="G23" s="38">
        <f t="shared" si="0"/>
        <v>1540</v>
      </c>
      <c r="H23" s="38"/>
      <c r="I23" s="38">
        <f>'2027'!T23</f>
        <v>1540</v>
      </c>
      <c r="J23" s="38" t="str">
        <f>'2027'!J23</f>
        <v>ewig</v>
      </c>
      <c r="K23" s="39">
        <f>'2027'!K23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'2027'!A24</f>
        <v>xxx</v>
      </c>
      <c r="B24" s="38" t="str">
        <f>'2027'!B24</f>
        <v>Land Parzelle Nr. xy</v>
      </c>
      <c r="C24" s="39">
        <f>'2027'!C24</f>
        <v>0</v>
      </c>
      <c r="D24" s="38">
        <f>'2027'!D24</f>
        <v>3348</v>
      </c>
      <c r="E24" s="38">
        <f>'2027'!E24</f>
        <v>0</v>
      </c>
      <c r="F24" s="38">
        <f>+'2027'!F24+'2027'!H24</f>
        <v>0</v>
      </c>
      <c r="G24" s="38">
        <f t="shared" si="0"/>
        <v>3348</v>
      </c>
      <c r="H24" s="38"/>
      <c r="I24" s="38">
        <f>'2027'!T24</f>
        <v>3348</v>
      </c>
      <c r="J24" s="38" t="str">
        <f>'2027'!J24</f>
        <v>ewig</v>
      </c>
      <c r="K24" s="39">
        <f>'2027'!K24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'2027'!A25</f>
        <v>xxx</v>
      </c>
      <c r="B25" s="38" t="str">
        <f>'2027'!B25</f>
        <v>Land Parzelle Nr. xy</v>
      </c>
      <c r="C25" s="39">
        <f>'2027'!C25</f>
        <v>0</v>
      </c>
      <c r="D25" s="38">
        <f>'2027'!D25</f>
        <v>269</v>
      </c>
      <c r="E25" s="38">
        <f>'2027'!E25</f>
        <v>0</v>
      </c>
      <c r="F25" s="38">
        <f>+'2027'!F25+'2027'!H25</f>
        <v>0</v>
      </c>
      <c r="G25" s="38">
        <f t="shared" si="0"/>
        <v>269</v>
      </c>
      <c r="H25" s="38"/>
      <c r="I25" s="38">
        <f>'2027'!T25</f>
        <v>269</v>
      </c>
      <c r="J25" s="38" t="str">
        <f>'2027'!J25</f>
        <v>ewig</v>
      </c>
      <c r="K25" s="39">
        <f>'2027'!K25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'2027'!A26</f>
        <v>xxx</v>
      </c>
      <c r="B26" s="38" t="str">
        <f>'2027'!B26</f>
        <v>Land Parzelle Nr. xy</v>
      </c>
      <c r="C26" s="39">
        <f>'2027'!C26</f>
        <v>0</v>
      </c>
      <c r="D26" s="38">
        <f>'2027'!D26</f>
        <v>1001</v>
      </c>
      <c r="E26" s="38">
        <f>'2027'!E26</f>
        <v>0</v>
      </c>
      <c r="F26" s="38">
        <f>+'2027'!F26+'2027'!H26</f>
        <v>0</v>
      </c>
      <c r="G26" s="38">
        <f t="shared" si="0"/>
        <v>1001</v>
      </c>
      <c r="H26" s="38"/>
      <c r="I26" s="38">
        <f>'2027'!T26</f>
        <v>1001</v>
      </c>
      <c r="J26" s="38" t="str">
        <f>'2027'!J26</f>
        <v>ewig</v>
      </c>
      <c r="K26" s="39">
        <f>'2027'!K26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'2027'!A27</f>
        <v>xxx</v>
      </c>
      <c r="B27" s="38" t="str">
        <f>'2027'!B27</f>
        <v>Land Parzelle Nr. xy</v>
      </c>
      <c r="C27" s="39">
        <f>'2027'!C27</f>
        <v>0</v>
      </c>
      <c r="D27" s="38">
        <f>'2027'!D27</f>
        <v>34263</v>
      </c>
      <c r="E27" s="38">
        <f>'2027'!E27</f>
        <v>0</v>
      </c>
      <c r="F27" s="38">
        <f>+'2027'!F27+'2027'!H27</f>
        <v>0</v>
      </c>
      <c r="G27" s="38">
        <f t="shared" si="0"/>
        <v>34263</v>
      </c>
      <c r="H27" s="38"/>
      <c r="I27" s="38">
        <f>'2027'!T27</f>
        <v>34263</v>
      </c>
      <c r="J27" s="38" t="str">
        <f>'2027'!J27</f>
        <v>ewig</v>
      </c>
      <c r="K27" s="39">
        <f>'2027'!K27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'2027'!A28</f>
        <v>xxx</v>
      </c>
      <c r="B28" s="38" t="str">
        <f>'2027'!B28</f>
        <v>Wald Parzelle Nr. xy</v>
      </c>
      <c r="C28" s="39">
        <f>'2027'!C28</f>
        <v>0</v>
      </c>
      <c r="D28" s="38">
        <f>'2027'!D28</f>
        <v>63</v>
      </c>
      <c r="E28" s="38">
        <f>'2027'!E28</f>
        <v>0</v>
      </c>
      <c r="F28" s="38">
        <f>+'2027'!F28+'2027'!H28</f>
        <v>0</v>
      </c>
      <c r="G28" s="38">
        <f t="shared" si="0"/>
        <v>63</v>
      </c>
      <c r="H28" s="38"/>
      <c r="I28" s="38">
        <f>'2027'!T28</f>
        <v>63</v>
      </c>
      <c r="J28" s="38" t="str">
        <f>'2027'!J28</f>
        <v>ewig</v>
      </c>
      <c r="K28" s="39">
        <f>'2027'!K28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'2027'!A29</f>
        <v>xxx</v>
      </c>
      <c r="B29" s="38" t="str">
        <f>'2027'!B29</f>
        <v>Wald Parzelle Nr. xy</v>
      </c>
      <c r="C29" s="39">
        <f>'2027'!C29</f>
        <v>0</v>
      </c>
      <c r="D29" s="38">
        <f>'2027'!D29</f>
        <v>1116</v>
      </c>
      <c r="E29" s="38">
        <f>'2027'!E29</f>
        <v>0</v>
      </c>
      <c r="F29" s="38">
        <f>+'2027'!F29+'2027'!H29</f>
        <v>0</v>
      </c>
      <c r="G29" s="38">
        <f t="shared" si="0"/>
        <v>1116</v>
      </c>
      <c r="H29" s="38"/>
      <c r="I29" s="38">
        <f>'2027'!T29</f>
        <v>1116</v>
      </c>
      <c r="J29" s="38" t="str">
        <f>'2027'!J29</f>
        <v>ewig</v>
      </c>
      <c r="K29" s="39">
        <f>'2027'!K29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'2027'!A30</f>
        <v>xxx</v>
      </c>
      <c r="B30" s="38" t="str">
        <f>'2027'!B30</f>
        <v>Wald Parzelle Nr. xy</v>
      </c>
      <c r="C30" s="39">
        <f>'2027'!C30</f>
        <v>0</v>
      </c>
      <c r="D30" s="38">
        <f>'2027'!D30</f>
        <v>616</v>
      </c>
      <c r="E30" s="38">
        <f>'2027'!E30</f>
        <v>0</v>
      </c>
      <c r="F30" s="38">
        <f>+'2027'!F30+'2027'!H30</f>
        <v>0</v>
      </c>
      <c r="G30" s="38">
        <f t="shared" si="0"/>
        <v>616</v>
      </c>
      <c r="H30" s="38"/>
      <c r="I30" s="38">
        <f>'2027'!T30</f>
        <v>616</v>
      </c>
      <c r="J30" s="38" t="str">
        <f>'2027'!J30</f>
        <v>ewig</v>
      </c>
      <c r="K30" s="39">
        <f>'2027'!K30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'2027'!A31</f>
        <v>xxx</v>
      </c>
      <c r="B31" s="38" t="str">
        <f>'2027'!B31</f>
        <v>Wald Parzelle Nr. xy</v>
      </c>
      <c r="C31" s="39">
        <f>'2027'!C31</f>
        <v>0</v>
      </c>
      <c r="D31" s="38">
        <f>'2027'!D31</f>
        <v>385</v>
      </c>
      <c r="E31" s="38">
        <f>'2027'!E31</f>
        <v>0</v>
      </c>
      <c r="F31" s="38">
        <f>+'2027'!F31+'2027'!H31</f>
        <v>0</v>
      </c>
      <c r="G31" s="38">
        <f t="shared" si="0"/>
        <v>385</v>
      </c>
      <c r="H31" s="38"/>
      <c r="I31" s="38">
        <f>'2027'!T31</f>
        <v>385</v>
      </c>
      <c r="J31" s="38" t="str">
        <f>'2027'!J31</f>
        <v>ewig</v>
      </c>
      <c r="K31" s="39">
        <f>'2027'!K31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'2027'!A32</f>
        <v>xxx</v>
      </c>
      <c r="B32" s="38" t="str">
        <f>'2027'!B32</f>
        <v>Wald Parzelle Nr. xy</v>
      </c>
      <c r="C32" s="39">
        <f>'2027'!C32</f>
        <v>0</v>
      </c>
      <c r="D32" s="38">
        <f>'2027'!D32</f>
        <v>2310</v>
      </c>
      <c r="E32" s="38">
        <f>'2027'!E32</f>
        <v>0</v>
      </c>
      <c r="F32" s="38">
        <f>+'2027'!F32+'2027'!H32</f>
        <v>0</v>
      </c>
      <c r="G32" s="38">
        <f t="shared" si="0"/>
        <v>2310</v>
      </c>
      <c r="H32" s="38"/>
      <c r="I32" s="38">
        <f>'2027'!T32</f>
        <v>2310</v>
      </c>
      <c r="J32" s="38" t="str">
        <f>'2027'!J32</f>
        <v>ewig</v>
      </c>
      <c r="K32" s="39">
        <f>'2027'!K32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'2027'!A33</f>
        <v>xxx</v>
      </c>
      <c r="B33" s="38" t="str">
        <f>'2027'!B33</f>
        <v>Wald Parzelle Nr. xy</v>
      </c>
      <c r="C33" s="39">
        <f>'2027'!C33</f>
        <v>0</v>
      </c>
      <c r="D33" s="38">
        <f>'2027'!D33</f>
        <v>3888</v>
      </c>
      <c r="E33" s="38">
        <f>'2027'!E33</f>
        <v>0</v>
      </c>
      <c r="F33" s="38">
        <f>+'2027'!F33+'2027'!H33</f>
        <v>0</v>
      </c>
      <c r="G33" s="38">
        <f t="shared" si="0"/>
        <v>3888</v>
      </c>
      <c r="H33" s="38"/>
      <c r="I33" s="38">
        <f>'2027'!T33</f>
        <v>3888</v>
      </c>
      <c r="J33" s="38" t="str">
        <f>'2027'!J33</f>
        <v>ewig</v>
      </c>
      <c r="K33" s="39">
        <f>'2027'!K33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'2027'!A34</f>
        <v>xxx</v>
      </c>
      <c r="B34" s="38" t="str">
        <f>'2027'!B34</f>
        <v>Wald Parzelle Nr. xy</v>
      </c>
      <c r="C34" s="39">
        <f>'2027'!C34</f>
        <v>0</v>
      </c>
      <c r="D34" s="38">
        <f>'2027'!D34</f>
        <v>31.6</v>
      </c>
      <c r="E34" s="38">
        <f>'2027'!E34</f>
        <v>0</v>
      </c>
      <c r="F34" s="38">
        <f>+'2027'!F34+'2027'!H34</f>
        <v>0</v>
      </c>
      <c r="G34" s="38">
        <f t="shared" si="0"/>
        <v>31.6</v>
      </c>
      <c r="H34" s="38"/>
      <c r="I34" s="38">
        <f>'2027'!T34</f>
        <v>31.6</v>
      </c>
      <c r="J34" s="38" t="str">
        <f>'2027'!J34</f>
        <v>ewig</v>
      </c>
      <c r="K34" s="39">
        <f>'2027'!K34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'2027'!A35</f>
        <v>0</v>
      </c>
      <c r="B35" s="38">
        <f>'2027'!B35</f>
        <v>0</v>
      </c>
      <c r="C35" s="39">
        <f>'2027'!C35</f>
        <v>0</v>
      </c>
      <c r="D35" s="38">
        <f>'2027'!D35</f>
        <v>0</v>
      </c>
      <c r="E35" s="38">
        <f>'2027'!E35</f>
        <v>0</v>
      </c>
      <c r="F35" s="38">
        <f>+'2027'!F35+'2027'!H35</f>
        <v>0</v>
      </c>
      <c r="G35" s="38">
        <f t="shared" si="0"/>
        <v>0</v>
      </c>
      <c r="H35" s="38"/>
      <c r="I35" s="38">
        <f>'2027'!T35</f>
        <v>0</v>
      </c>
      <c r="J35" s="38">
        <f>'2027'!J35</f>
        <v>0</v>
      </c>
      <c r="K35" s="39">
        <f>'2027'!K35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'2027'!A36</f>
        <v>xxx</v>
      </c>
      <c r="B36" s="38" t="str">
        <f>'2027'!B36</f>
        <v>STWE Nr. xy</v>
      </c>
      <c r="C36" s="39">
        <f>'2027'!C36</f>
        <v>2010</v>
      </c>
      <c r="D36" s="38">
        <f>'2027'!D36</f>
        <v>91830</v>
      </c>
      <c r="E36" s="38">
        <f>'2027'!E36</f>
        <v>0</v>
      </c>
      <c r="F36" s="38">
        <f>+'2027'!F36+'2027'!H36</f>
        <v>0</v>
      </c>
      <c r="G36" s="38">
        <f t="shared" si="0"/>
        <v>91830</v>
      </c>
      <c r="H36" s="38"/>
      <c r="I36" s="38">
        <f>'2027'!T36</f>
        <v>76218.723404255346</v>
      </c>
      <c r="J36" s="38">
        <v>100</v>
      </c>
      <c r="K36" s="39">
        <f>'2027'!K36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18</v>
      </c>
      <c r="O36" s="24">
        <f t="shared" si="4"/>
        <v>918.2978723404259</v>
      </c>
      <c r="P36" s="25">
        <f t="shared" si="5"/>
        <v>918.2978723404259</v>
      </c>
      <c r="Q36" s="25"/>
      <c r="R36" s="26">
        <f t="shared" si="6"/>
        <v>16529.57446808508</v>
      </c>
      <c r="S36" s="27">
        <f t="shared" si="7"/>
        <v>76218.723404255346</v>
      </c>
      <c r="T36" s="25">
        <f t="shared" si="8"/>
        <v>75300.425531914923</v>
      </c>
      <c r="U36" s="23">
        <f t="shared" si="9"/>
        <v>82</v>
      </c>
    </row>
    <row r="37" spans="1:21" x14ac:dyDescent="0.2">
      <c r="A37" s="65" t="str">
        <f>'2027'!A37</f>
        <v>xxx</v>
      </c>
      <c r="B37" s="38" t="str">
        <f>'2027'!B37</f>
        <v>STWE Nr. xy</v>
      </c>
      <c r="C37" s="39">
        <f>'2027'!C37</f>
        <v>2015</v>
      </c>
      <c r="D37" s="38">
        <f>'2027'!D37</f>
        <v>93000</v>
      </c>
      <c r="E37" s="38">
        <f>'2027'!E37</f>
        <v>0</v>
      </c>
      <c r="F37" s="38">
        <f>+'2027'!F37+'2027'!H37</f>
        <v>0</v>
      </c>
      <c r="G37" s="38">
        <f t="shared" si="0"/>
        <v>93000</v>
      </c>
      <c r="H37" s="38"/>
      <c r="I37" s="38">
        <f>'2027'!T37</f>
        <v>81840</v>
      </c>
      <c r="J37" s="38">
        <v>100</v>
      </c>
      <c r="K37" s="39">
        <f>'2027'!K37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13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12090</v>
      </c>
      <c r="S37" s="27">
        <f t="shared" si="7"/>
        <v>81840</v>
      </c>
      <c r="T37" s="25">
        <f t="shared" si="8"/>
        <v>80910</v>
      </c>
      <c r="U37" s="23">
        <f t="shared" si="9"/>
        <v>87</v>
      </c>
    </row>
    <row r="38" spans="1:21" x14ac:dyDescent="0.2">
      <c r="A38" s="65" t="str">
        <f>'2027'!A38</f>
        <v>xxx</v>
      </c>
      <c r="B38" s="38" t="str">
        <f>'2027'!B38</f>
        <v>STWE Nr. xy</v>
      </c>
      <c r="C38" s="39">
        <f>'2027'!C38</f>
        <v>2016</v>
      </c>
      <c r="D38" s="38">
        <f>'2027'!D38</f>
        <v>94000</v>
      </c>
      <c r="E38" s="38">
        <f>'2027'!E38</f>
        <v>0</v>
      </c>
      <c r="F38" s="38">
        <f>+'2027'!F38+'2027'!H38</f>
        <v>0</v>
      </c>
      <c r="G38" s="38">
        <f t="shared" si="0"/>
        <v>94000</v>
      </c>
      <c r="H38" s="38"/>
      <c r="I38" s="38">
        <f>'2027'!T38</f>
        <v>83660</v>
      </c>
      <c r="J38" s="38">
        <v>100</v>
      </c>
      <c r="K38" s="39">
        <f>'2027'!K38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12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11280</v>
      </c>
      <c r="S38" s="27">
        <f t="shared" si="7"/>
        <v>83660</v>
      </c>
      <c r="T38" s="25">
        <f t="shared" si="8"/>
        <v>82720</v>
      </c>
      <c r="U38" s="23">
        <f t="shared" si="9"/>
        <v>88</v>
      </c>
    </row>
    <row r="39" spans="1:21" x14ac:dyDescent="0.2">
      <c r="A39" s="65">
        <f>'2027'!A39</f>
        <v>0</v>
      </c>
      <c r="B39" s="38">
        <f>'2027'!B39</f>
        <v>0</v>
      </c>
      <c r="C39" s="39">
        <f>'2027'!C39</f>
        <v>0</v>
      </c>
      <c r="D39" s="38">
        <f>'2027'!D39</f>
        <v>0</v>
      </c>
      <c r="E39" s="38">
        <f>'2027'!E39</f>
        <v>0</v>
      </c>
      <c r="F39" s="38">
        <f>+'2027'!F39+'2027'!H39</f>
        <v>0</v>
      </c>
      <c r="G39" s="38">
        <f t="shared" si="0"/>
        <v>0</v>
      </c>
      <c r="H39" s="38"/>
      <c r="I39" s="38">
        <f>'2027'!T39</f>
        <v>0</v>
      </c>
      <c r="J39" s="38">
        <f>'2027'!J39</f>
        <v>0</v>
      </c>
      <c r="K39" s="39">
        <f>'2027'!K39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'2027'!A40</f>
        <v>0</v>
      </c>
      <c r="B40" s="38">
        <f>'2027'!B40</f>
        <v>0</v>
      </c>
      <c r="C40" s="39">
        <f>'2027'!C40</f>
        <v>0</v>
      </c>
      <c r="D40" s="38">
        <f>'2027'!D40</f>
        <v>0</v>
      </c>
      <c r="E40" s="38">
        <f>'2027'!E40</f>
        <v>0</v>
      </c>
      <c r="F40" s="38">
        <f>+'2027'!F40+'2027'!H40</f>
        <v>0</v>
      </c>
      <c r="G40" s="38">
        <f t="shared" si="0"/>
        <v>0</v>
      </c>
      <c r="H40" s="38"/>
      <c r="I40" s="38">
        <f>'2027'!T40</f>
        <v>0</v>
      </c>
      <c r="J40" s="38">
        <f>'2027'!J40</f>
        <v>0</v>
      </c>
      <c r="K40" s="39">
        <f>'2027'!K40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'2027'!A41</f>
        <v>0</v>
      </c>
      <c r="B41" s="38">
        <f>'2027'!B41</f>
        <v>0</v>
      </c>
      <c r="C41" s="39">
        <f>'2027'!C41</f>
        <v>0</v>
      </c>
      <c r="D41" s="38">
        <f>'2027'!D41</f>
        <v>0</v>
      </c>
      <c r="E41" s="38">
        <f>'2027'!E41</f>
        <v>0</v>
      </c>
      <c r="F41" s="38">
        <f>+'2027'!F41+'2027'!H41</f>
        <v>0</v>
      </c>
      <c r="G41" s="38">
        <f t="shared" si="0"/>
        <v>0</v>
      </c>
      <c r="H41" s="38"/>
      <c r="I41" s="38">
        <f>'2027'!T41</f>
        <v>0</v>
      </c>
      <c r="J41" s="38">
        <f>'2027'!J41</f>
        <v>0</v>
      </c>
      <c r="K41" s="39">
        <f>'2027'!K41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'2027'!A42</f>
        <v>0</v>
      </c>
      <c r="B42" s="38">
        <f>'2027'!B42</f>
        <v>0</v>
      </c>
      <c r="C42" s="39">
        <f>'2027'!C42</f>
        <v>0</v>
      </c>
      <c r="D42" s="38">
        <f>'2027'!D42</f>
        <v>0</v>
      </c>
      <c r="E42" s="38">
        <f>'2027'!E42</f>
        <v>0</v>
      </c>
      <c r="F42" s="38">
        <f>+'2027'!F42+'2027'!H42</f>
        <v>0</v>
      </c>
      <c r="G42" s="38">
        <f t="shared" si="0"/>
        <v>0</v>
      </c>
      <c r="H42" s="38"/>
      <c r="I42" s="38">
        <f>'2027'!T42</f>
        <v>0</v>
      </c>
      <c r="J42" s="38">
        <f>'2027'!J42</f>
        <v>0</v>
      </c>
      <c r="K42" s="39">
        <f>'2027'!K42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'2027'!A43</f>
        <v>0</v>
      </c>
      <c r="B43" s="38">
        <f>'2027'!B43</f>
        <v>0</v>
      </c>
      <c r="C43" s="39">
        <f>'2027'!C43</f>
        <v>0</v>
      </c>
      <c r="D43" s="38">
        <f>'2027'!D43</f>
        <v>0</v>
      </c>
      <c r="E43" s="38">
        <f>'2027'!E43</f>
        <v>0</v>
      </c>
      <c r="F43" s="38">
        <f>+'2027'!F43+'2027'!H43</f>
        <v>0</v>
      </c>
      <c r="G43" s="38">
        <f t="shared" si="0"/>
        <v>0</v>
      </c>
      <c r="H43" s="38"/>
      <c r="I43" s="38">
        <f>'2027'!T43</f>
        <v>0</v>
      </c>
      <c r="J43" s="38">
        <f>'2027'!J43</f>
        <v>0</v>
      </c>
      <c r="K43" s="39">
        <f>'2027'!K43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'2027'!A44</f>
        <v>0</v>
      </c>
      <c r="B44" s="38">
        <f>'2027'!B44</f>
        <v>0</v>
      </c>
      <c r="C44" s="39">
        <f>'2027'!C44</f>
        <v>0</v>
      </c>
      <c r="D44" s="38">
        <f>'2027'!D44</f>
        <v>0</v>
      </c>
      <c r="E44" s="38">
        <f>'2027'!E44</f>
        <v>0</v>
      </c>
      <c r="F44" s="38">
        <f>+'2027'!F44+'2027'!H44</f>
        <v>0</v>
      </c>
      <c r="G44" s="38">
        <f t="shared" si="0"/>
        <v>0</v>
      </c>
      <c r="H44" s="38"/>
      <c r="I44" s="38">
        <f>'2027'!T44</f>
        <v>0</v>
      </c>
      <c r="J44" s="38">
        <f>'2027'!J44</f>
        <v>0</v>
      </c>
      <c r="K44" s="39">
        <f>'2027'!K44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'2027'!A45</f>
        <v>0</v>
      </c>
      <c r="B45" s="38">
        <f>'2027'!B45</f>
        <v>0</v>
      </c>
      <c r="C45" s="39">
        <f>'2027'!C45</f>
        <v>0</v>
      </c>
      <c r="D45" s="38">
        <f>'2027'!D45</f>
        <v>0</v>
      </c>
      <c r="E45" s="38">
        <f>'2027'!E45</f>
        <v>0</v>
      </c>
      <c r="F45" s="38">
        <f>+'2027'!F45+'2027'!H45</f>
        <v>0</v>
      </c>
      <c r="G45" s="38">
        <f t="shared" si="0"/>
        <v>0</v>
      </c>
      <c r="H45" s="38"/>
      <c r="I45" s="38">
        <f>'2027'!T45</f>
        <v>0</v>
      </c>
      <c r="J45" s="38">
        <f>'2027'!J45</f>
        <v>0</v>
      </c>
      <c r="K45" s="39">
        <f>'2027'!K45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'2027'!A46</f>
        <v>0</v>
      </c>
      <c r="B46" s="38">
        <f>'2027'!B46</f>
        <v>0</v>
      </c>
      <c r="C46" s="39">
        <f>'2027'!C46</f>
        <v>0</v>
      </c>
      <c r="D46" s="38">
        <f>'2027'!D46</f>
        <v>0</v>
      </c>
      <c r="E46" s="38">
        <f>'2027'!E46</f>
        <v>0</v>
      </c>
      <c r="F46" s="38">
        <f>+'2027'!F46+'2027'!H46</f>
        <v>0</v>
      </c>
      <c r="G46" s="38">
        <f t="shared" si="0"/>
        <v>0</v>
      </c>
      <c r="H46" s="38"/>
      <c r="I46" s="38">
        <f>'2027'!T46</f>
        <v>0</v>
      </c>
      <c r="J46" s="38">
        <f>'2027'!J46</f>
        <v>0</v>
      </c>
      <c r="K46" s="39">
        <f>'2027'!K46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'2027'!A47</f>
        <v>0</v>
      </c>
      <c r="B47" s="38">
        <f>'2027'!B47</f>
        <v>0</v>
      </c>
      <c r="C47" s="39">
        <f>'2027'!C47</f>
        <v>0</v>
      </c>
      <c r="D47" s="38">
        <f>'2027'!D47</f>
        <v>0</v>
      </c>
      <c r="E47" s="38">
        <f>'2027'!E47</f>
        <v>0</v>
      </c>
      <c r="F47" s="38">
        <f>+'2027'!F47+'2027'!H47</f>
        <v>0</v>
      </c>
      <c r="G47" s="38">
        <f t="shared" si="0"/>
        <v>0</v>
      </c>
      <c r="H47" s="38"/>
      <c r="I47" s="38">
        <f>'2027'!T47</f>
        <v>0</v>
      </c>
      <c r="J47" s="38">
        <f>'2027'!J47</f>
        <v>0</v>
      </c>
      <c r="K47" s="39">
        <f>'2027'!K47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'2027'!A48</f>
        <v>0</v>
      </c>
      <c r="B48" s="38">
        <f>'2027'!B48</f>
        <v>0</v>
      </c>
      <c r="C48" s="39">
        <f>'2027'!C48</f>
        <v>0</v>
      </c>
      <c r="D48" s="38">
        <f>'2027'!D48</f>
        <v>0</v>
      </c>
      <c r="E48" s="38">
        <f>'2027'!E48</f>
        <v>0</v>
      </c>
      <c r="F48" s="38">
        <f>+'2027'!F48+'2027'!H48</f>
        <v>0</v>
      </c>
      <c r="G48" s="38">
        <f t="shared" si="0"/>
        <v>0</v>
      </c>
      <c r="H48" s="38"/>
      <c r="I48" s="38">
        <f>'2027'!T48</f>
        <v>0</v>
      </c>
      <c r="J48" s="38">
        <f>'2027'!J48</f>
        <v>0</v>
      </c>
      <c r="K48" s="39">
        <f>'2027'!K48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'2027'!A49</f>
        <v>0</v>
      </c>
      <c r="B49" s="38">
        <f>'2027'!B49</f>
        <v>0</v>
      </c>
      <c r="C49" s="39">
        <f>'2027'!C49</f>
        <v>0</v>
      </c>
      <c r="D49" s="38">
        <f>'2027'!D49</f>
        <v>0</v>
      </c>
      <c r="E49" s="38">
        <f>'2027'!E49</f>
        <v>0</v>
      </c>
      <c r="F49" s="38">
        <f>+'2027'!F49+'2027'!H49</f>
        <v>0</v>
      </c>
      <c r="G49" s="38">
        <f t="shared" si="0"/>
        <v>0</v>
      </c>
      <c r="H49" s="38"/>
      <c r="I49" s="38">
        <f>'2027'!T49</f>
        <v>0</v>
      </c>
      <c r="J49" s="38">
        <f>'2027'!J49</f>
        <v>0</v>
      </c>
      <c r="K49" s="39">
        <f>'2027'!K49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'2027'!A50</f>
        <v>0</v>
      </c>
      <c r="B50" s="38">
        <f>'2027'!B50</f>
        <v>0</v>
      </c>
      <c r="C50" s="39">
        <f>'2027'!C50</f>
        <v>0</v>
      </c>
      <c r="D50" s="38">
        <f>'2027'!D50</f>
        <v>0</v>
      </c>
      <c r="E50" s="38">
        <f>'2027'!E50</f>
        <v>0</v>
      </c>
      <c r="F50" s="38">
        <f>+'2027'!F50+'2027'!H50</f>
        <v>0</v>
      </c>
      <c r="G50" s="38">
        <f t="shared" si="0"/>
        <v>0</v>
      </c>
      <c r="H50" s="38"/>
      <c r="I50" s="38">
        <f>'2027'!T50</f>
        <v>0</v>
      </c>
      <c r="J50" s="38">
        <f>'2027'!J50</f>
        <v>0</v>
      </c>
      <c r="K50" s="39">
        <f>'2027'!K50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'2027'!A51</f>
        <v>0</v>
      </c>
      <c r="B51" s="38">
        <f>'2027'!B51</f>
        <v>0</v>
      </c>
      <c r="C51" s="39">
        <f>'2027'!C51</f>
        <v>0</v>
      </c>
      <c r="D51" s="38">
        <f>'2027'!D51</f>
        <v>0</v>
      </c>
      <c r="E51" s="38">
        <f>'2027'!E51</f>
        <v>0</v>
      </c>
      <c r="F51" s="38">
        <f>+'2027'!F51+'2027'!H51</f>
        <v>0</v>
      </c>
      <c r="G51" s="38">
        <f t="shared" si="0"/>
        <v>0</v>
      </c>
      <c r="H51" s="38"/>
      <c r="I51" s="38">
        <f>'2027'!T51</f>
        <v>0</v>
      </c>
      <c r="J51" s="38">
        <f>'2027'!J51</f>
        <v>0</v>
      </c>
      <c r="K51" s="39">
        <f>'2027'!K51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'2027'!A52</f>
        <v>0</v>
      </c>
      <c r="B52" s="38">
        <f>'2027'!B52</f>
        <v>0</v>
      </c>
      <c r="C52" s="39">
        <f>'2027'!C52</f>
        <v>0</v>
      </c>
      <c r="D52" s="38">
        <f>'2027'!D52</f>
        <v>0</v>
      </c>
      <c r="E52" s="38">
        <f>'2027'!E52</f>
        <v>0</v>
      </c>
      <c r="F52" s="38">
        <f>+'2027'!F52+'2027'!H52</f>
        <v>0</v>
      </c>
      <c r="G52" s="38">
        <f t="shared" si="0"/>
        <v>0</v>
      </c>
      <c r="H52" s="38"/>
      <c r="I52" s="38">
        <f>'2027'!T52</f>
        <v>0</v>
      </c>
      <c r="J52" s="38">
        <f>'2027'!J52</f>
        <v>0</v>
      </c>
      <c r="K52" s="39">
        <f>'2027'!K52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'2027'!A53</f>
        <v>0</v>
      </c>
      <c r="B53" s="38">
        <f>'2027'!B53</f>
        <v>0</v>
      </c>
      <c r="C53" s="39">
        <f>'2027'!C53</f>
        <v>0</v>
      </c>
      <c r="D53" s="38">
        <f>'2027'!D53</f>
        <v>0</v>
      </c>
      <c r="E53" s="38">
        <f>'2027'!E53</f>
        <v>0</v>
      </c>
      <c r="F53" s="38">
        <f>+'2027'!F53+'2027'!H53</f>
        <v>0</v>
      </c>
      <c r="G53" s="38">
        <f t="shared" si="0"/>
        <v>0</v>
      </c>
      <c r="H53" s="38"/>
      <c r="I53" s="38">
        <f>'2027'!T53</f>
        <v>0</v>
      </c>
      <c r="J53" s="38">
        <f>'2027'!J53</f>
        <v>0</v>
      </c>
      <c r="K53" s="39">
        <f>'2027'!K53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2028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977678.33878887072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977678.33878887072</v>
      </c>
      <c r="T54" s="61">
        <f>SUM(T3:T52)</f>
        <v>948296.13322422269</v>
      </c>
      <c r="U54" s="58"/>
    </row>
  </sheetData>
  <conditionalFormatting sqref="A3:K53">
    <cfRule type="cellIs" dxfId="14" priority="12" operator="equal">
      <formula>0</formula>
    </cfRule>
  </conditionalFormatting>
  <conditionalFormatting sqref="N3:N53 U3:U53">
    <cfRule type="cellIs" dxfId="13" priority="3" operator="equal">
      <formula>"abgelaufen"</formula>
    </cfRule>
  </conditionalFormatting>
  <conditionalFormatting sqref="U3:U53">
    <cfRule type="cellIs" dxfId="12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'2017'!K1+12</f>
        <v>2029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2029</v>
      </c>
      <c r="I2" s="40" t="str">
        <f>"Bestandeswert 
Anfang "&amp;K1</f>
        <v>Bestandeswert 
Anfang 2029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2029</v>
      </c>
      <c r="O2" s="43" t="s">
        <v>7</v>
      </c>
      <c r="P2" s="40" t="str">
        <f>"Abschreibung
im Jahr "&amp;K1</f>
        <v>Abschreibung
im Jahr 2029</v>
      </c>
      <c r="Q2" s="40" t="str">
        <f>"zusätzliche Abschreibungen im Jahr "&amp;K1</f>
        <v>zusätzliche Abschreibungen im Jahr 2029</v>
      </c>
      <c r="R2" s="42" t="str">
        <f>"kumulierte
Abschreibungen
Ende "&amp;K1</f>
        <v>kumulierte
Abschreibungen
Ende 2029</v>
      </c>
      <c r="S2" s="44" t="str">
        <f>"Buchwert
Anfang " &amp;K1</f>
        <v>Buchwert
Anfang 2029</v>
      </c>
      <c r="T2" s="40" t="str">
        <f>"Buchwert 
ohne Neuinvest.
Ende "&amp;K1</f>
        <v>Buchwert 
ohne Neuinvest.
Ende 2029</v>
      </c>
      <c r="U2" s="45" t="str">
        <f>"Rest-ND
Ende "&amp;K1</f>
        <v>Rest-ND
Ende 2029</v>
      </c>
    </row>
    <row r="3" spans="1:21" x14ac:dyDescent="0.2">
      <c r="A3" s="65" t="str">
        <f>'2028'!A3</f>
        <v>xxx</v>
      </c>
      <c r="B3" s="38" t="str">
        <f>'2028'!B3</f>
        <v>Pumpwerk …..</v>
      </c>
      <c r="C3" s="39">
        <f>'2028'!C3</f>
        <v>1950</v>
      </c>
      <c r="D3" s="38">
        <f>'2028'!D3</f>
        <v>0</v>
      </c>
      <c r="E3" s="38">
        <f>'2028'!E3</f>
        <v>0</v>
      </c>
      <c r="F3" s="38">
        <f>+'2028'!F3+'2028'!H3</f>
        <v>0</v>
      </c>
      <c r="G3" s="38">
        <f t="shared" ref="G3:G53" si="0">+D3-E3-F3</f>
        <v>0</v>
      </c>
      <c r="H3" s="38"/>
      <c r="I3" s="38">
        <f>'2028'!T3</f>
        <v>0</v>
      </c>
      <c r="J3" s="38">
        <f>'2028'!J3</f>
        <v>25</v>
      </c>
      <c r="K3" s="39">
        <f>'2028'!K3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'2028'!A4</f>
        <v>xxx</v>
      </c>
      <c r="B4" s="38" t="str">
        <f>'2028'!B4</f>
        <v>Pumpwerk …..</v>
      </c>
      <c r="C4" s="39">
        <f>'2028'!C4</f>
        <v>2010</v>
      </c>
      <c r="D4" s="38">
        <f>'2028'!D4</f>
        <v>254250</v>
      </c>
      <c r="E4" s="38">
        <f>'2028'!E4</f>
        <v>0</v>
      </c>
      <c r="F4" s="38">
        <f>+'2028'!F4+'2028'!H4</f>
        <v>0</v>
      </c>
      <c r="G4" s="38">
        <f t="shared" si="0"/>
        <v>254250</v>
      </c>
      <c r="H4" s="38"/>
      <c r="I4" s="38">
        <f>'2028'!T4</f>
        <v>71190</v>
      </c>
      <c r="J4" s="38">
        <f>'2028'!J4</f>
        <v>25</v>
      </c>
      <c r="K4" s="39">
        <f>'2028'!K4</f>
        <v>2017</v>
      </c>
      <c r="L4" s="22">
        <f t="shared" si="1"/>
        <v>2011</v>
      </c>
      <c r="M4" s="22">
        <f t="shared" si="2"/>
        <v>2035</v>
      </c>
      <c r="N4" s="23">
        <f t="shared" si="3"/>
        <v>19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193230</v>
      </c>
      <c r="S4" s="27">
        <f t="shared" si="7"/>
        <v>71190</v>
      </c>
      <c r="T4" s="25">
        <f t="shared" si="8"/>
        <v>61020</v>
      </c>
      <c r="U4" s="23">
        <f t="shared" si="9"/>
        <v>6</v>
      </c>
    </row>
    <row r="5" spans="1:21" x14ac:dyDescent="0.2">
      <c r="A5" s="65">
        <f>'2028'!A5</f>
        <v>0</v>
      </c>
      <c r="B5" s="38">
        <f>'2028'!B5</f>
        <v>0</v>
      </c>
      <c r="C5" s="39">
        <f>'2028'!C5</f>
        <v>0</v>
      </c>
      <c r="D5" s="38">
        <f>'2028'!D5</f>
        <v>0</v>
      </c>
      <c r="E5" s="38">
        <f>'2028'!E5</f>
        <v>0</v>
      </c>
      <c r="F5" s="38">
        <f>+'2028'!F5+'2028'!H5</f>
        <v>0</v>
      </c>
      <c r="G5" s="38">
        <f t="shared" si="0"/>
        <v>0</v>
      </c>
      <c r="H5" s="38"/>
      <c r="I5" s="38">
        <f>'2028'!T5</f>
        <v>0</v>
      </c>
      <c r="J5" s="38">
        <f>'2028'!J5</f>
        <v>0</v>
      </c>
      <c r="K5" s="39">
        <f>'2028'!K5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'2028'!A6</f>
        <v>xxx</v>
      </c>
      <c r="B6" s="38" t="str">
        <f>'2028'!B6</f>
        <v>Reservoir ……</v>
      </c>
      <c r="C6" s="39">
        <f>'2028'!C6</f>
        <v>1995</v>
      </c>
      <c r="D6" s="38">
        <f>'2028'!D6</f>
        <v>18420</v>
      </c>
      <c r="E6" s="38">
        <f>'2028'!E6</f>
        <v>0</v>
      </c>
      <c r="F6" s="38">
        <f>+'2028'!F6+'2028'!H6</f>
        <v>0</v>
      </c>
      <c r="G6" s="38">
        <f t="shared" si="0"/>
        <v>18420</v>
      </c>
      <c r="H6" s="38"/>
      <c r="I6" s="38">
        <f>'2028'!T6</f>
        <v>0</v>
      </c>
      <c r="J6" s="38">
        <f>'2028'!J6</f>
        <v>25</v>
      </c>
      <c r="K6" s="39">
        <f>'2028'!K6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'2028'!A7</f>
        <v>xxx</v>
      </c>
      <c r="B7" s="38" t="str">
        <f>'2028'!B7</f>
        <v>Reservoir ……</v>
      </c>
      <c r="C7" s="39">
        <f>'2028'!C7</f>
        <v>2000</v>
      </c>
      <c r="D7" s="38">
        <f>'2028'!D7</f>
        <v>54880</v>
      </c>
      <c r="E7" s="38">
        <f>'2028'!E7</f>
        <v>0</v>
      </c>
      <c r="F7" s="38">
        <f>+'2028'!F7+'2028'!H7</f>
        <v>0</v>
      </c>
      <c r="G7" s="38">
        <f t="shared" si="0"/>
        <v>54880</v>
      </c>
      <c r="H7" s="38"/>
      <c r="I7" s="38">
        <f>'2028'!T7</f>
        <v>0</v>
      </c>
      <c r="J7" s="38">
        <f>'2028'!J7</f>
        <v>25</v>
      </c>
      <c r="K7" s="39">
        <f>'2028'!K7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'2028'!A8</f>
        <v>0</v>
      </c>
      <c r="B8" s="38">
        <f>'2028'!B8</f>
        <v>0</v>
      </c>
      <c r="C8" s="39">
        <f>'2028'!C8</f>
        <v>0</v>
      </c>
      <c r="D8" s="38">
        <f>'2028'!D8</f>
        <v>0</v>
      </c>
      <c r="E8" s="38">
        <f>'2028'!E8</f>
        <v>0</v>
      </c>
      <c r="F8" s="38">
        <f>+'2028'!F8+'2028'!H8</f>
        <v>0</v>
      </c>
      <c r="G8" s="38">
        <f t="shared" si="0"/>
        <v>0</v>
      </c>
      <c r="H8" s="38"/>
      <c r="I8" s="38">
        <f>'2028'!T8</f>
        <v>0</v>
      </c>
      <c r="J8" s="38">
        <f>'2028'!J8</f>
        <v>0</v>
      </c>
      <c r="K8" s="39">
        <f>'2028'!K8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'2028'!A9</f>
        <v>xxx</v>
      </c>
      <c r="B9" s="38" t="str">
        <f>'2028'!B9</f>
        <v>Wasserleitung ….</v>
      </c>
      <c r="C9" s="39">
        <f>'2028'!C9</f>
        <v>2012</v>
      </c>
      <c r="D9" s="38">
        <f>'2028'!D9</f>
        <v>336610</v>
      </c>
      <c r="E9" s="38">
        <f>'2028'!E9</f>
        <v>0</v>
      </c>
      <c r="F9" s="38">
        <f>+'2028'!F9+'2028'!H9</f>
        <v>36950</v>
      </c>
      <c r="G9" s="38">
        <f t="shared" si="0"/>
        <v>299660</v>
      </c>
      <c r="H9" s="38"/>
      <c r="I9" s="38">
        <f>'2028'!T9</f>
        <v>135692.30769230775</v>
      </c>
      <c r="J9" s="38">
        <v>30</v>
      </c>
      <c r="K9" s="39">
        <f>'2028'!K9</f>
        <v>2017</v>
      </c>
      <c r="L9" s="22">
        <f t="shared" si="1"/>
        <v>2013</v>
      </c>
      <c r="M9" s="22">
        <f t="shared" si="2"/>
        <v>2042</v>
      </c>
      <c r="N9" s="23">
        <f t="shared" si="3"/>
        <v>17</v>
      </c>
      <c r="O9" s="24">
        <f t="shared" si="4"/>
        <v>9692.3076923076969</v>
      </c>
      <c r="P9" s="25">
        <f t="shared" si="5"/>
        <v>9692.3076923076969</v>
      </c>
      <c r="Q9" s="25"/>
      <c r="R9" s="26">
        <f t="shared" si="6"/>
        <v>173659.99999999994</v>
      </c>
      <c r="S9" s="27">
        <f t="shared" si="7"/>
        <v>135692.30769230775</v>
      </c>
      <c r="T9" s="25">
        <f t="shared" si="8"/>
        <v>126000.00000000004</v>
      </c>
      <c r="U9" s="23">
        <f t="shared" si="9"/>
        <v>13</v>
      </c>
    </row>
    <row r="10" spans="1:21" x14ac:dyDescent="0.2">
      <c r="A10" s="65" t="str">
        <f>'2028'!A10</f>
        <v>xxx</v>
      </c>
      <c r="B10" s="38" t="str">
        <f>'2028'!B10</f>
        <v>Wasserleitung ….</v>
      </c>
      <c r="C10" s="39">
        <f>'2028'!C10</f>
        <v>2008</v>
      </c>
      <c r="D10" s="38">
        <f>'2028'!D10</f>
        <v>1980</v>
      </c>
      <c r="E10" s="38">
        <f>'2028'!E10</f>
        <v>0</v>
      </c>
      <c r="F10" s="38">
        <f>+'2028'!F10+'2028'!H10</f>
        <v>1980</v>
      </c>
      <c r="G10" s="38">
        <f t="shared" si="0"/>
        <v>0</v>
      </c>
      <c r="H10" s="38"/>
      <c r="I10" s="38">
        <f>'2028'!T10</f>
        <v>0</v>
      </c>
      <c r="J10" s="38">
        <v>30</v>
      </c>
      <c r="K10" s="39">
        <f>'2028'!K10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21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'2028'!A11</f>
        <v>xxx</v>
      </c>
      <c r="B11" s="38" t="str">
        <f>'2028'!B11</f>
        <v>Wasserleitung ….</v>
      </c>
      <c r="C11" s="39">
        <f>'2028'!C11</f>
        <v>2015</v>
      </c>
      <c r="D11" s="38">
        <f>'2028'!D11</f>
        <v>116870</v>
      </c>
      <c r="E11" s="38">
        <f>'2028'!E11</f>
        <v>0</v>
      </c>
      <c r="F11" s="38">
        <f>+'2028'!F11+'2028'!H11</f>
        <v>0</v>
      </c>
      <c r="G11" s="38">
        <f t="shared" si="0"/>
        <v>116870</v>
      </c>
      <c r="H11" s="38"/>
      <c r="I11" s="38">
        <f>'2028'!T11</f>
        <v>62288</v>
      </c>
      <c r="J11" s="38">
        <v>30</v>
      </c>
      <c r="K11" s="39">
        <f>'2028'!K11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14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58246</v>
      </c>
      <c r="S11" s="27">
        <f t="shared" si="7"/>
        <v>62288</v>
      </c>
      <c r="T11" s="25">
        <f t="shared" si="8"/>
        <v>58624</v>
      </c>
      <c r="U11" s="23">
        <f t="shared" si="9"/>
        <v>16</v>
      </c>
    </row>
    <row r="12" spans="1:21" x14ac:dyDescent="0.2">
      <c r="A12" s="65" t="str">
        <f>'2028'!A12</f>
        <v>xxx</v>
      </c>
      <c r="B12" s="38" t="str">
        <f>'2028'!B12</f>
        <v>Wasserleitung ….</v>
      </c>
      <c r="C12" s="39">
        <f>'2028'!C12</f>
        <v>2008</v>
      </c>
      <c r="D12" s="38">
        <f>'2028'!D12</f>
        <v>1300</v>
      </c>
      <c r="E12" s="38">
        <f>'2028'!E12</f>
        <v>0</v>
      </c>
      <c r="F12" s="38">
        <f>+'2028'!F12+'2028'!H12</f>
        <v>1300</v>
      </c>
      <c r="G12" s="38">
        <f t="shared" si="0"/>
        <v>0</v>
      </c>
      <c r="H12" s="38"/>
      <c r="I12" s="38">
        <f>'2028'!T12</f>
        <v>0</v>
      </c>
      <c r="J12" s="38">
        <v>30</v>
      </c>
      <c r="K12" s="39">
        <f>'2028'!K12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21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'2028'!A13</f>
        <v>xxx</v>
      </c>
      <c r="B13" s="38" t="str">
        <f>'2028'!B13</f>
        <v>Wasserleitung ….</v>
      </c>
      <c r="C13" s="39">
        <f>'2028'!C13</f>
        <v>2009</v>
      </c>
      <c r="D13" s="38">
        <f>'2028'!D13</f>
        <v>89770</v>
      </c>
      <c r="E13" s="38">
        <f>'2028'!E13</f>
        <v>0</v>
      </c>
      <c r="F13" s="38">
        <f>+'2028'!F13+'2028'!H13</f>
        <v>89770</v>
      </c>
      <c r="G13" s="38">
        <f t="shared" si="0"/>
        <v>0</v>
      </c>
      <c r="H13" s="38"/>
      <c r="I13" s="38">
        <f>'2028'!T13</f>
        <v>0</v>
      </c>
      <c r="J13" s="38">
        <v>30</v>
      </c>
      <c r="K13" s="39">
        <f>'2028'!K13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20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'2028'!A14</f>
        <v>xxx</v>
      </c>
      <c r="B14" s="38" t="str">
        <f>'2028'!B14</f>
        <v>Wasserleitung ….</v>
      </c>
      <c r="C14" s="39">
        <f>'2028'!C14</f>
        <v>2016</v>
      </c>
      <c r="D14" s="38">
        <f>'2028'!D14</f>
        <v>88778.85</v>
      </c>
      <c r="E14" s="38">
        <f>'2028'!E14</f>
        <v>0</v>
      </c>
      <c r="F14" s="38">
        <f>+'2028'!F14+'2028'!H14</f>
        <v>0</v>
      </c>
      <c r="G14" s="38">
        <f t="shared" si="0"/>
        <v>88778.85</v>
      </c>
      <c r="H14" s="38"/>
      <c r="I14" s="38">
        <f>'2028'!T14</f>
        <v>53267.39999999998</v>
      </c>
      <c r="J14" s="38">
        <v>30</v>
      </c>
      <c r="K14" s="39">
        <f>'2028'!K14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13</v>
      </c>
      <c r="O14" s="24">
        <f t="shared" si="4"/>
        <v>2959.2999999999988</v>
      </c>
      <c r="P14" s="25">
        <f t="shared" si="5"/>
        <v>2959.2999999999988</v>
      </c>
      <c r="Q14" s="25"/>
      <c r="R14" s="26">
        <f t="shared" si="6"/>
        <v>38470.750000000022</v>
      </c>
      <c r="S14" s="27">
        <f t="shared" si="7"/>
        <v>53267.39999999998</v>
      </c>
      <c r="T14" s="25">
        <f t="shared" si="8"/>
        <v>50308.099999999984</v>
      </c>
      <c r="U14" s="23">
        <f t="shared" si="9"/>
        <v>17</v>
      </c>
    </row>
    <row r="15" spans="1:21" x14ac:dyDescent="0.2">
      <c r="A15" s="65" t="str">
        <f>'2028'!A15</f>
        <v>xxx</v>
      </c>
      <c r="B15" s="38" t="str">
        <f>'2028'!B15</f>
        <v>Wasserleitung ….</v>
      </c>
      <c r="C15" s="39">
        <f>'2028'!C15</f>
        <v>2016</v>
      </c>
      <c r="D15" s="38">
        <f>'2028'!D15</f>
        <v>3249.05</v>
      </c>
      <c r="E15" s="38">
        <f>'2028'!E15</f>
        <v>0</v>
      </c>
      <c r="F15" s="38">
        <f>+'2028'!F15+'2028'!H15</f>
        <v>0</v>
      </c>
      <c r="G15" s="38">
        <f t="shared" si="0"/>
        <v>3249.05</v>
      </c>
      <c r="H15" s="38"/>
      <c r="I15" s="38">
        <f>'2028'!T15</f>
        <v>1949.399999999999</v>
      </c>
      <c r="J15" s="38">
        <v>30</v>
      </c>
      <c r="K15" s="39">
        <f>'2028'!K15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13</v>
      </c>
      <c r="O15" s="24">
        <f t="shared" si="4"/>
        <v>108.29999999999994</v>
      </c>
      <c r="P15" s="25">
        <f t="shared" si="5"/>
        <v>108.29999999999994</v>
      </c>
      <c r="Q15" s="25"/>
      <c r="R15" s="26">
        <f t="shared" si="6"/>
        <v>1407.9500000000012</v>
      </c>
      <c r="S15" s="27">
        <f t="shared" si="7"/>
        <v>1949.399999999999</v>
      </c>
      <c r="T15" s="25">
        <f t="shared" si="8"/>
        <v>1841.099999999999</v>
      </c>
      <c r="U15" s="23">
        <f t="shared" si="9"/>
        <v>17</v>
      </c>
    </row>
    <row r="16" spans="1:21" x14ac:dyDescent="0.2">
      <c r="A16" s="65">
        <f>'2028'!A16</f>
        <v>0</v>
      </c>
      <c r="B16" s="38">
        <f>'2028'!B16</f>
        <v>0</v>
      </c>
      <c r="C16" s="39">
        <f>'2028'!C16</f>
        <v>0</v>
      </c>
      <c r="D16" s="38">
        <f>'2028'!D16</f>
        <v>0</v>
      </c>
      <c r="E16" s="38">
        <f>'2028'!E16</f>
        <v>0</v>
      </c>
      <c r="F16" s="38">
        <f>+'2028'!F16+'2028'!H16</f>
        <v>0</v>
      </c>
      <c r="G16" s="38">
        <f t="shared" si="0"/>
        <v>0</v>
      </c>
      <c r="H16" s="38"/>
      <c r="I16" s="38">
        <f>'2028'!T16</f>
        <v>0</v>
      </c>
      <c r="J16" s="38">
        <f>'2028'!J16</f>
        <v>0</v>
      </c>
      <c r="K16" s="39">
        <f>'2028'!K16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'2028'!A17</f>
        <v>xxx</v>
      </c>
      <c r="B17" s="38" t="str">
        <f>'2028'!B17</f>
        <v>Land Parzelle Nr. xy</v>
      </c>
      <c r="C17" s="39">
        <f>'2028'!C17</f>
        <v>0</v>
      </c>
      <c r="D17" s="38">
        <f>'2028'!D17</f>
        <v>0</v>
      </c>
      <c r="E17" s="38">
        <f>'2028'!E17</f>
        <v>0</v>
      </c>
      <c r="F17" s="38">
        <f>+'2028'!F17+'2028'!H17</f>
        <v>0</v>
      </c>
      <c r="G17" s="38">
        <f t="shared" si="0"/>
        <v>0</v>
      </c>
      <c r="H17" s="38"/>
      <c r="I17" s="38">
        <f>'2028'!T17</f>
        <v>0</v>
      </c>
      <c r="J17" s="38" t="str">
        <f>'2028'!J17</f>
        <v>ewig</v>
      </c>
      <c r="K17" s="39">
        <f>'2028'!K17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'2028'!A18</f>
        <v>xxx</v>
      </c>
      <c r="B18" s="38" t="str">
        <f>'2028'!B18</f>
        <v>Land Parzelle Nr. xy</v>
      </c>
      <c r="C18" s="39">
        <f>'2028'!C18</f>
        <v>0</v>
      </c>
      <c r="D18" s="38">
        <f>'2028'!D18</f>
        <v>1770</v>
      </c>
      <c r="E18" s="38">
        <f>'2028'!E18</f>
        <v>0</v>
      </c>
      <c r="F18" s="38">
        <f>+'2028'!F18+'2028'!H18</f>
        <v>0</v>
      </c>
      <c r="G18" s="38">
        <f t="shared" si="0"/>
        <v>1770</v>
      </c>
      <c r="H18" s="38"/>
      <c r="I18" s="38">
        <f>'2028'!T18</f>
        <v>1770</v>
      </c>
      <c r="J18" s="38" t="str">
        <f>'2028'!J18</f>
        <v>ewig</v>
      </c>
      <c r="K18" s="39">
        <f>'2028'!K18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'2028'!A19</f>
        <v>xxx</v>
      </c>
      <c r="B19" s="38" t="str">
        <f>'2028'!B19</f>
        <v>Land Parzelle Nr. xy</v>
      </c>
      <c r="C19" s="39">
        <f>'2028'!C19</f>
        <v>0</v>
      </c>
      <c r="D19" s="38">
        <f>'2028'!D19</f>
        <v>35957</v>
      </c>
      <c r="E19" s="38">
        <f>'2028'!E19</f>
        <v>0</v>
      </c>
      <c r="F19" s="38">
        <f>+'2028'!F19+'2028'!H19</f>
        <v>0</v>
      </c>
      <c r="G19" s="38">
        <f t="shared" si="0"/>
        <v>35957</v>
      </c>
      <c r="H19" s="38"/>
      <c r="I19" s="38">
        <f>'2028'!T19</f>
        <v>35957</v>
      </c>
      <c r="J19" s="38" t="str">
        <f>'2028'!J19</f>
        <v>ewig</v>
      </c>
      <c r="K19" s="39">
        <f>'2028'!K19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'2028'!A20</f>
        <v>xxx</v>
      </c>
      <c r="B20" s="38" t="str">
        <f>'2028'!B20</f>
        <v>Land Parzelle Nr. xy</v>
      </c>
      <c r="C20" s="39">
        <f>'2028'!C20</f>
        <v>0</v>
      </c>
      <c r="D20" s="38">
        <f>'2028'!D20</f>
        <v>63</v>
      </c>
      <c r="E20" s="38">
        <f>'2028'!E20</f>
        <v>0</v>
      </c>
      <c r="F20" s="38">
        <f>+'2028'!F20+'2028'!H20</f>
        <v>0</v>
      </c>
      <c r="G20" s="38">
        <f t="shared" si="0"/>
        <v>63</v>
      </c>
      <c r="H20" s="38"/>
      <c r="I20" s="38">
        <f>'2028'!T20</f>
        <v>63</v>
      </c>
      <c r="J20" s="38" t="str">
        <f>'2028'!J20</f>
        <v>ewig</v>
      </c>
      <c r="K20" s="39">
        <f>'2028'!K20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'2028'!A21</f>
        <v>xxx</v>
      </c>
      <c r="B21" s="38" t="str">
        <f>'2028'!B21</f>
        <v>Land Parzelle Nr. xy</v>
      </c>
      <c r="C21" s="39">
        <f>'2028'!C21</f>
        <v>0</v>
      </c>
      <c r="D21" s="38">
        <f>'2028'!D21</f>
        <v>0</v>
      </c>
      <c r="E21" s="38">
        <f>'2028'!E21</f>
        <v>0</v>
      </c>
      <c r="F21" s="38">
        <f>+'2028'!F21+'2028'!H21</f>
        <v>0</v>
      </c>
      <c r="G21" s="38">
        <f t="shared" si="0"/>
        <v>0</v>
      </c>
      <c r="H21" s="38"/>
      <c r="I21" s="38">
        <f>'2028'!T21</f>
        <v>0</v>
      </c>
      <c r="J21" s="38" t="str">
        <f>'2028'!J21</f>
        <v>ewig</v>
      </c>
      <c r="K21" s="39">
        <f>'2028'!K21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'2028'!A22</f>
        <v>xxx</v>
      </c>
      <c r="B22" s="38" t="str">
        <f>'2028'!B22</f>
        <v>Land Parzelle Nr. xy</v>
      </c>
      <c r="C22" s="39">
        <f>'2028'!C22</f>
        <v>0</v>
      </c>
      <c r="D22" s="38">
        <f>'2028'!D22</f>
        <v>298358</v>
      </c>
      <c r="E22" s="38">
        <f>'2028'!E22</f>
        <v>0</v>
      </c>
      <c r="F22" s="38">
        <f>+'2028'!F22+'2028'!H22</f>
        <v>0</v>
      </c>
      <c r="G22" s="38">
        <f t="shared" si="0"/>
        <v>298358</v>
      </c>
      <c r="H22" s="38"/>
      <c r="I22" s="38">
        <f>'2028'!T22</f>
        <v>298358</v>
      </c>
      <c r="J22" s="38" t="str">
        <f>'2028'!J22</f>
        <v>ewig</v>
      </c>
      <c r="K22" s="39">
        <f>'2028'!K22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'2028'!A23</f>
        <v>xxx</v>
      </c>
      <c r="B23" s="38" t="str">
        <f>'2028'!B23</f>
        <v>Land Parzelle Nr. xy</v>
      </c>
      <c r="C23" s="39">
        <f>'2028'!C23</f>
        <v>0</v>
      </c>
      <c r="D23" s="38">
        <f>'2028'!D23</f>
        <v>1540</v>
      </c>
      <c r="E23" s="38">
        <f>'2028'!E23</f>
        <v>0</v>
      </c>
      <c r="F23" s="38">
        <f>+'2028'!F23+'2028'!H23</f>
        <v>0</v>
      </c>
      <c r="G23" s="38">
        <f t="shared" si="0"/>
        <v>1540</v>
      </c>
      <c r="H23" s="38"/>
      <c r="I23" s="38">
        <f>'2028'!T23</f>
        <v>1540</v>
      </c>
      <c r="J23" s="38" t="str">
        <f>'2028'!J23</f>
        <v>ewig</v>
      </c>
      <c r="K23" s="39">
        <f>'2028'!K23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'2028'!A24</f>
        <v>xxx</v>
      </c>
      <c r="B24" s="38" t="str">
        <f>'2028'!B24</f>
        <v>Land Parzelle Nr. xy</v>
      </c>
      <c r="C24" s="39">
        <f>'2028'!C24</f>
        <v>0</v>
      </c>
      <c r="D24" s="38">
        <f>'2028'!D24</f>
        <v>3348</v>
      </c>
      <c r="E24" s="38">
        <f>'2028'!E24</f>
        <v>0</v>
      </c>
      <c r="F24" s="38">
        <f>+'2028'!F24+'2028'!H24</f>
        <v>0</v>
      </c>
      <c r="G24" s="38">
        <f t="shared" si="0"/>
        <v>3348</v>
      </c>
      <c r="H24" s="38"/>
      <c r="I24" s="38">
        <f>'2028'!T24</f>
        <v>3348</v>
      </c>
      <c r="J24" s="38" t="str">
        <f>'2028'!J24</f>
        <v>ewig</v>
      </c>
      <c r="K24" s="39">
        <f>'2028'!K24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'2028'!A25</f>
        <v>xxx</v>
      </c>
      <c r="B25" s="38" t="str">
        <f>'2028'!B25</f>
        <v>Land Parzelle Nr. xy</v>
      </c>
      <c r="C25" s="39">
        <f>'2028'!C25</f>
        <v>0</v>
      </c>
      <c r="D25" s="38">
        <f>'2028'!D25</f>
        <v>269</v>
      </c>
      <c r="E25" s="38">
        <f>'2028'!E25</f>
        <v>0</v>
      </c>
      <c r="F25" s="38">
        <f>+'2028'!F25+'2028'!H25</f>
        <v>0</v>
      </c>
      <c r="G25" s="38">
        <f t="shared" si="0"/>
        <v>269</v>
      </c>
      <c r="H25" s="38"/>
      <c r="I25" s="38">
        <f>'2028'!T25</f>
        <v>269</v>
      </c>
      <c r="J25" s="38" t="str">
        <f>'2028'!J25</f>
        <v>ewig</v>
      </c>
      <c r="K25" s="39">
        <f>'2028'!K25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'2028'!A26</f>
        <v>xxx</v>
      </c>
      <c r="B26" s="38" t="str">
        <f>'2028'!B26</f>
        <v>Land Parzelle Nr. xy</v>
      </c>
      <c r="C26" s="39">
        <f>'2028'!C26</f>
        <v>0</v>
      </c>
      <c r="D26" s="38">
        <f>'2028'!D26</f>
        <v>1001</v>
      </c>
      <c r="E26" s="38">
        <f>'2028'!E26</f>
        <v>0</v>
      </c>
      <c r="F26" s="38">
        <f>+'2028'!F26+'2028'!H26</f>
        <v>0</v>
      </c>
      <c r="G26" s="38">
        <f t="shared" si="0"/>
        <v>1001</v>
      </c>
      <c r="H26" s="38"/>
      <c r="I26" s="38">
        <f>'2028'!T26</f>
        <v>1001</v>
      </c>
      <c r="J26" s="38" t="str">
        <f>'2028'!J26</f>
        <v>ewig</v>
      </c>
      <c r="K26" s="39">
        <f>'2028'!K26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'2028'!A27</f>
        <v>xxx</v>
      </c>
      <c r="B27" s="38" t="str">
        <f>'2028'!B27</f>
        <v>Land Parzelle Nr. xy</v>
      </c>
      <c r="C27" s="39">
        <f>'2028'!C27</f>
        <v>0</v>
      </c>
      <c r="D27" s="38">
        <f>'2028'!D27</f>
        <v>34263</v>
      </c>
      <c r="E27" s="38">
        <f>'2028'!E27</f>
        <v>0</v>
      </c>
      <c r="F27" s="38">
        <f>+'2028'!F27+'2028'!H27</f>
        <v>0</v>
      </c>
      <c r="G27" s="38">
        <f t="shared" si="0"/>
        <v>34263</v>
      </c>
      <c r="H27" s="38"/>
      <c r="I27" s="38">
        <f>'2028'!T27</f>
        <v>34263</v>
      </c>
      <c r="J27" s="38" t="str">
        <f>'2028'!J27</f>
        <v>ewig</v>
      </c>
      <c r="K27" s="39">
        <f>'2028'!K27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'2028'!A28</f>
        <v>xxx</v>
      </c>
      <c r="B28" s="38" t="str">
        <f>'2028'!B28</f>
        <v>Wald Parzelle Nr. xy</v>
      </c>
      <c r="C28" s="39">
        <f>'2028'!C28</f>
        <v>0</v>
      </c>
      <c r="D28" s="38">
        <f>'2028'!D28</f>
        <v>63</v>
      </c>
      <c r="E28" s="38">
        <f>'2028'!E28</f>
        <v>0</v>
      </c>
      <c r="F28" s="38">
        <f>+'2028'!F28+'2028'!H28</f>
        <v>0</v>
      </c>
      <c r="G28" s="38">
        <f t="shared" si="0"/>
        <v>63</v>
      </c>
      <c r="H28" s="38"/>
      <c r="I28" s="38">
        <f>'2028'!T28</f>
        <v>63</v>
      </c>
      <c r="J28" s="38" t="str">
        <f>'2028'!J28</f>
        <v>ewig</v>
      </c>
      <c r="K28" s="39">
        <f>'2028'!K28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'2028'!A29</f>
        <v>xxx</v>
      </c>
      <c r="B29" s="38" t="str">
        <f>'2028'!B29</f>
        <v>Wald Parzelle Nr. xy</v>
      </c>
      <c r="C29" s="39">
        <f>'2028'!C29</f>
        <v>0</v>
      </c>
      <c r="D29" s="38">
        <f>'2028'!D29</f>
        <v>1116</v>
      </c>
      <c r="E29" s="38">
        <f>'2028'!E29</f>
        <v>0</v>
      </c>
      <c r="F29" s="38">
        <f>+'2028'!F29+'2028'!H29</f>
        <v>0</v>
      </c>
      <c r="G29" s="38">
        <f t="shared" si="0"/>
        <v>1116</v>
      </c>
      <c r="H29" s="38"/>
      <c r="I29" s="38">
        <f>'2028'!T29</f>
        <v>1116</v>
      </c>
      <c r="J29" s="38" t="str">
        <f>'2028'!J29</f>
        <v>ewig</v>
      </c>
      <c r="K29" s="39">
        <f>'2028'!K29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'2028'!A30</f>
        <v>xxx</v>
      </c>
      <c r="B30" s="38" t="str">
        <f>'2028'!B30</f>
        <v>Wald Parzelle Nr. xy</v>
      </c>
      <c r="C30" s="39">
        <f>'2028'!C30</f>
        <v>0</v>
      </c>
      <c r="D30" s="38">
        <f>'2028'!D30</f>
        <v>616</v>
      </c>
      <c r="E30" s="38">
        <f>'2028'!E30</f>
        <v>0</v>
      </c>
      <c r="F30" s="38">
        <f>+'2028'!F30+'2028'!H30</f>
        <v>0</v>
      </c>
      <c r="G30" s="38">
        <f t="shared" si="0"/>
        <v>616</v>
      </c>
      <c r="H30" s="38"/>
      <c r="I30" s="38">
        <f>'2028'!T30</f>
        <v>616</v>
      </c>
      <c r="J30" s="38" t="str">
        <f>'2028'!J30</f>
        <v>ewig</v>
      </c>
      <c r="K30" s="39">
        <f>'2028'!K30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'2028'!A31</f>
        <v>xxx</v>
      </c>
      <c r="B31" s="38" t="str">
        <f>'2028'!B31</f>
        <v>Wald Parzelle Nr. xy</v>
      </c>
      <c r="C31" s="39">
        <f>'2028'!C31</f>
        <v>0</v>
      </c>
      <c r="D31" s="38">
        <f>'2028'!D31</f>
        <v>385</v>
      </c>
      <c r="E31" s="38">
        <f>'2028'!E31</f>
        <v>0</v>
      </c>
      <c r="F31" s="38">
        <f>+'2028'!F31+'2028'!H31</f>
        <v>0</v>
      </c>
      <c r="G31" s="38">
        <f t="shared" si="0"/>
        <v>385</v>
      </c>
      <c r="H31" s="38"/>
      <c r="I31" s="38">
        <f>'2028'!T31</f>
        <v>385</v>
      </c>
      <c r="J31" s="38" t="str">
        <f>'2028'!J31</f>
        <v>ewig</v>
      </c>
      <c r="K31" s="39">
        <f>'2028'!K31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'2028'!A32</f>
        <v>xxx</v>
      </c>
      <c r="B32" s="38" t="str">
        <f>'2028'!B32</f>
        <v>Wald Parzelle Nr. xy</v>
      </c>
      <c r="C32" s="39">
        <f>'2028'!C32</f>
        <v>0</v>
      </c>
      <c r="D32" s="38">
        <f>'2028'!D32</f>
        <v>2310</v>
      </c>
      <c r="E32" s="38">
        <f>'2028'!E32</f>
        <v>0</v>
      </c>
      <c r="F32" s="38">
        <f>+'2028'!F32+'2028'!H32</f>
        <v>0</v>
      </c>
      <c r="G32" s="38">
        <f t="shared" si="0"/>
        <v>2310</v>
      </c>
      <c r="H32" s="38"/>
      <c r="I32" s="38">
        <f>'2028'!T32</f>
        <v>2310</v>
      </c>
      <c r="J32" s="38" t="str">
        <f>'2028'!J32</f>
        <v>ewig</v>
      </c>
      <c r="K32" s="39">
        <f>'2028'!K32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'2028'!A33</f>
        <v>xxx</v>
      </c>
      <c r="B33" s="38" t="str">
        <f>'2028'!B33</f>
        <v>Wald Parzelle Nr. xy</v>
      </c>
      <c r="C33" s="39">
        <f>'2028'!C33</f>
        <v>0</v>
      </c>
      <c r="D33" s="38">
        <f>'2028'!D33</f>
        <v>3888</v>
      </c>
      <c r="E33" s="38">
        <f>'2028'!E33</f>
        <v>0</v>
      </c>
      <c r="F33" s="38">
        <f>+'2028'!F33+'2028'!H33</f>
        <v>0</v>
      </c>
      <c r="G33" s="38">
        <f t="shared" si="0"/>
        <v>3888</v>
      </c>
      <c r="H33" s="38"/>
      <c r="I33" s="38">
        <f>'2028'!T33</f>
        <v>3888</v>
      </c>
      <c r="J33" s="38" t="str">
        <f>'2028'!J33</f>
        <v>ewig</v>
      </c>
      <c r="K33" s="39">
        <f>'2028'!K33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'2028'!A34</f>
        <v>xxx</v>
      </c>
      <c r="B34" s="38" t="str">
        <f>'2028'!B34</f>
        <v>Wald Parzelle Nr. xy</v>
      </c>
      <c r="C34" s="39">
        <f>'2028'!C34</f>
        <v>0</v>
      </c>
      <c r="D34" s="38">
        <f>'2028'!D34</f>
        <v>31.6</v>
      </c>
      <c r="E34" s="38">
        <f>'2028'!E34</f>
        <v>0</v>
      </c>
      <c r="F34" s="38">
        <f>+'2028'!F34+'2028'!H34</f>
        <v>0</v>
      </c>
      <c r="G34" s="38">
        <f t="shared" si="0"/>
        <v>31.6</v>
      </c>
      <c r="H34" s="38"/>
      <c r="I34" s="38">
        <f>'2028'!T34</f>
        <v>31.6</v>
      </c>
      <c r="J34" s="38" t="str">
        <f>'2028'!J34</f>
        <v>ewig</v>
      </c>
      <c r="K34" s="39">
        <f>'2028'!K34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'2028'!A35</f>
        <v>0</v>
      </c>
      <c r="B35" s="38">
        <f>'2028'!B35</f>
        <v>0</v>
      </c>
      <c r="C35" s="39">
        <f>'2028'!C35</f>
        <v>0</v>
      </c>
      <c r="D35" s="38">
        <f>'2028'!D35</f>
        <v>0</v>
      </c>
      <c r="E35" s="38">
        <f>'2028'!E35</f>
        <v>0</v>
      </c>
      <c r="F35" s="38">
        <f>+'2028'!F35+'2028'!H35</f>
        <v>0</v>
      </c>
      <c r="G35" s="38">
        <f t="shared" si="0"/>
        <v>0</v>
      </c>
      <c r="H35" s="38"/>
      <c r="I35" s="38">
        <f>'2028'!T35</f>
        <v>0</v>
      </c>
      <c r="J35" s="38">
        <f>'2028'!J35</f>
        <v>0</v>
      </c>
      <c r="K35" s="39">
        <f>'2028'!K35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'2028'!A36</f>
        <v>xxx</v>
      </c>
      <c r="B36" s="38" t="str">
        <f>'2028'!B36</f>
        <v>STWE Nr. xy</v>
      </c>
      <c r="C36" s="39">
        <f>'2028'!C36</f>
        <v>2010</v>
      </c>
      <c r="D36" s="38">
        <f>'2028'!D36</f>
        <v>91830</v>
      </c>
      <c r="E36" s="38">
        <f>'2028'!E36</f>
        <v>0</v>
      </c>
      <c r="F36" s="38">
        <f>+'2028'!F36+'2028'!H36</f>
        <v>0</v>
      </c>
      <c r="G36" s="38">
        <f t="shared" si="0"/>
        <v>91830</v>
      </c>
      <c r="H36" s="38"/>
      <c r="I36" s="38">
        <f>'2028'!T36</f>
        <v>75300.425531914923</v>
      </c>
      <c r="J36" s="38">
        <v>100</v>
      </c>
      <c r="K36" s="39">
        <f>'2028'!K36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19</v>
      </c>
      <c r="O36" s="24">
        <f t="shared" si="4"/>
        <v>918.2978723404259</v>
      </c>
      <c r="P36" s="25">
        <f t="shared" si="5"/>
        <v>918.2978723404259</v>
      </c>
      <c r="Q36" s="25"/>
      <c r="R36" s="26">
        <f t="shared" si="6"/>
        <v>17447.872340425503</v>
      </c>
      <c r="S36" s="27">
        <f t="shared" si="7"/>
        <v>75300.425531914923</v>
      </c>
      <c r="T36" s="25">
        <f t="shared" si="8"/>
        <v>74382.1276595745</v>
      </c>
      <c r="U36" s="23">
        <f t="shared" si="9"/>
        <v>81</v>
      </c>
    </row>
    <row r="37" spans="1:21" x14ac:dyDescent="0.2">
      <c r="A37" s="65" t="str">
        <f>'2028'!A37</f>
        <v>xxx</v>
      </c>
      <c r="B37" s="38" t="str">
        <f>'2028'!B37</f>
        <v>STWE Nr. xy</v>
      </c>
      <c r="C37" s="39">
        <f>'2028'!C37</f>
        <v>2015</v>
      </c>
      <c r="D37" s="38">
        <f>'2028'!D37</f>
        <v>93000</v>
      </c>
      <c r="E37" s="38">
        <f>'2028'!E37</f>
        <v>0</v>
      </c>
      <c r="F37" s="38">
        <f>+'2028'!F37+'2028'!H37</f>
        <v>0</v>
      </c>
      <c r="G37" s="38">
        <f t="shared" si="0"/>
        <v>93000</v>
      </c>
      <c r="H37" s="38"/>
      <c r="I37" s="38">
        <f>'2028'!T37</f>
        <v>80910</v>
      </c>
      <c r="J37" s="38">
        <v>100</v>
      </c>
      <c r="K37" s="39">
        <f>'2028'!K37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14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13020</v>
      </c>
      <c r="S37" s="27">
        <f t="shared" si="7"/>
        <v>80910</v>
      </c>
      <c r="T37" s="25">
        <f t="shared" si="8"/>
        <v>79980</v>
      </c>
      <c r="U37" s="23">
        <f t="shared" si="9"/>
        <v>86</v>
      </c>
    </row>
    <row r="38" spans="1:21" x14ac:dyDescent="0.2">
      <c r="A38" s="65" t="str">
        <f>'2028'!A38</f>
        <v>xxx</v>
      </c>
      <c r="B38" s="38" t="str">
        <f>'2028'!B38</f>
        <v>STWE Nr. xy</v>
      </c>
      <c r="C38" s="39">
        <f>'2028'!C38</f>
        <v>2016</v>
      </c>
      <c r="D38" s="38">
        <f>'2028'!D38</f>
        <v>94000</v>
      </c>
      <c r="E38" s="38">
        <f>'2028'!E38</f>
        <v>0</v>
      </c>
      <c r="F38" s="38">
        <f>+'2028'!F38+'2028'!H38</f>
        <v>0</v>
      </c>
      <c r="G38" s="38">
        <f t="shared" si="0"/>
        <v>94000</v>
      </c>
      <c r="H38" s="38"/>
      <c r="I38" s="38">
        <f>'2028'!T38</f>
        <v>82720</v>
      </c>
      <c r="J38" s="38">
        <v>100</v>
      </c>
      <c r="K38" s="39">
        <f>'2028'!K38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13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12220</v>
      </c>
      <c r="S38" s="27">
        <f t="shared" si="7"/>
        <v>82720</v>
      </c>
      <c r="T38" s="25">
        <f t="shared" si="8"/>
        <v>81780</v>
      </c>
      <c r="U38" s="23">
        <f t="shared" si="9"/>
        <v>87</v>
      </c>
    </row>
    <row r="39" spans="1:21" x14ac:dyDescent="0.2">
      <c r="A39" s="65">
        <f>'2028'!A39</f>
        <v>0</v>
      </c>
      <c r="B39" s="38">
        <f>'2028'!B39</f>
        <v>0</v>
      </c>
      <c r="C39" s="39">
        <f>'2028'!C39</f>
        <v>0</v>
      </c>
      <c r="D39" s="38">
        <f>'2028'!D39</f>
        <v>0</v>
      </c>
      <c r="E39" s="38">
        <f>'2028'!E39</f>
        <v>0</v>
      </c>
      <c r="F39" s="38">
        <f>+'2028'!F39+'2028'!H39</f>
        <v>0</v>
      </c>
      <c r="G39" s="38">
        <f t="shared" si="0"/>
        <v>0</v>
      </c>
      <c r="H39" s="38"/>
      <c r="I39" s="38">
        <f>'2028'!T39</f>
        <v>0</v>
      </c>
      <c r="J39" s="38">
        <f>'2028'!J39</f>
        <v>0</v>
      </c>
      <c r="K39" s="39">
        <f>'2028'!K39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'2028'!A40</f>
        <v>0</v>
      </c>
      <c r="B40" s="38">
        <f>'2028'!B40</f>
        <v>0</v>
      </c>
      <c r="C40" s="39">
        <f>'2028'!C40</f>
        <v>0</v>
      </c>
      <c r="D40" s="38">
        <f>'2028'!D40</f>
        <v>0</v>
      </c>
      <c r="E40" s="38">
        <f>'2028'!E40</f>
        <v>0</v>
      </c>
      <c r="F40" s="38">
        <f>+'2028'!F40+'2028'!H40</f>
        <v>0</v>
      </c>
      <c r="G40" s="38">
        <f t="shared" si="0"/>
        <v>0</v>
      </c>
      <c r="H40" s="38"/>
      <c r="I40" s="38">
        <f>'2028'!T40</f>
        <v>0</v>
      </c>
      <c r="J40" s="38">
        <f>'2028'!J40</f>
        <v>0</v>
      </c>
      <c r="K40" s="39">
        <f>'2028'!K40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'2028'!A41</f>
        <v>0</v>
      </c>
      <c r="B41" s="38">
        <f>'2028'!B41</f>
        <v>0</v>
      </c>
      <c r="C41" s="39">
        <f>'2028'!C41</f>
        <v>0</v>
      </c>
      <c r="D41" s="38">
        <f>'2028'!D41</f>
        <v>0</v>
      </c>
      <c r="E41" s="38">
        <f>'2028'!E41</f>
        <v>0</v>
      </c>
      <c r="F41" s="38">
        <f>+'2028'!F41+'2028'!H41</f>
        <v>0</v>
      </c>
      <c r="G41" s="38">
        <f t="shared" si="0"/>
        <v>0</v>
      </c>
      <c r="H41" s="38"/>
      <c r="I41" s="38">
        <f>'2028'!T41</f>
        <v>0</v>
      </c>
      <c r="J41" s="38">
        <f>'2028'!J41</f>
        <v>0</v>
      </c>
      <c r="K41" s="39">
        <f>'2028'!K41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'2028'!A42</f>
        <v>0</v>
      </c>
      <c r="B42" s="38">
        <f>'2028'!B42</f>
        <v>0</v>
      </c>
      <c r="C42" s="39">
        <f>'2028'!C42</f>
        <v>0</v>
      </c>
      <c r="D42" s="38">
        <f>'2028'!D42</f>
        <v>0</v>
      </c>
      <c r="E42" s="38">
        <f>'2028'!E42</f>
        <v>0</v>
      </c>
      <c r="F42" s="38">
        <f>+'2028'!F42+'2028'!H42</f>
        <v>0</v>
      </c>
      <c r="G42" s="38">
        <f t="shared" si="0"/>
        <v>0</v>
      </c>
      <c r="H42" s="38"/>
      <c r="I42" s="38">
        <f>'2028'!T42</f>
        <v>0</v>
      </c>
      <c r="J42" s="38">
        <f>'2028'!J42</f>
        <v>0</v>
      </c>
      <c r="K42" s="39">
        <f>'2028'!K42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'2028'!A43</f>
        <v>0</v>
      </c>
      <c r="B43" s="38">
        <f>'2028'!B43</f>
        <v>0</v>
      </c>
      <c r="C43" s="39">
        <f>'2028'!C43</f>
        <v>0</v>
      </c>
      <c r="D43" s="38">
        <f>'2028'!D43</f>
        <v>0</v>
      </c>
      <c r="E43" s="38">
        <f>'2028'!E43</f>
        <v>0</v>
      </c>
      <c r="F43" s="38">
        <f>+'2028'!F43+'2028'!H43</f>
        <v>0</v>
      </c>
      <c r="G43" s="38">
        <f t="shared" si="0"/>
        <v>0</v>
      </c>
      <c r="H43" s="38"/>
      <c r="I43" s="38">
        <f>'2028'!T43</f>
        <v>0</v>
      </c>
      <c r="J43" s="38">
        <f>'2028'!J43</f>
        <v>0</v>
      </c>
      <c r="K43" s="39">
        <f>'2028'!K43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'2028'!A44</f>
        <v>0</v>
      </c>
      <c r="B44" s="38">
        <f>'2028'!B44</f>
        <v>0</v>
      </c>
      <c r="C44" s="39">
        <f>'2028'!C44</f>
        <v>0</v>
      </c>
      <c r="D44" s="38">
        <f>'2028'!D44</f>
        <v>0</v>
      </c>
      <c r="E44" s="38">
        <f>'2028'!E44</f>
        <v>0</v>
      </c>
      <c r="F44" s="38">
        <f>+'2028'!F44+'2028'!H44</f>
        <v>0</v>
      </c>
      <c r="G44" s="38">
        <f t="shared" si="0"/>
        <v>0</v>
      </c>
      <c r="H44" s="38"/>
      <c r="I44" s="38">
        <f>'2028'!T44</f>
        <v>0</v>
      </c>
      <c r="J44" s="38">
        <f>'2028'!J44</f>
        <v>0</v>
      </c>
      <c r="K44" s="39">
        <f>'2028'!K44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'2028'!A45</f>
        <v>0</v>
      </c>
      <c r="B45" s="38">
        <f>'2028'!B45</f>
        <v>0</v>
      </c>
      <c r="C45" s="39">
        <f>'2028'!C45</f>
        <v>0</v>
      </c>
      <c r="D45" s="38">
        <f>'2028'!D45</f>
        <v>0</v>
      </c>
      <c r="E45" s="38">
        <f>'2028'!E45</f>
        <v>0</v>
      </c>
      <c r="F45" s="38">
        <f>+'2028'!F45+'2028'!H45</f>
        <v>0</v>
      </c>
      <c r="G45" s="38">
        <f t="shared" si="0"/>
        <v>0</v>
      </c>
      <c r="H45" s="38"/>
      <c r="I45" s="38">
        <f>'2028'!T45</f>
        <v>0</v>
      </c>
      <c r="J45" s="38">
        <f>'2028'!J45</f>
        <v>0</v>
      </c>
      <c r="K45" s="39">
        <f>'2028'!K45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'2028'!A46</f>
        <v>0</v>
      </c>
      <c r="B46" s="38">
        <f>'2028'!B46</f>
        <v>0</v>
      </c>
      <c r="C46" s="39">
        <f>'2028'!C46</f>
        <v>0</v>
      </c>
      <c r="D46" s="38">
        <f>'2028'!D46</f>
        <v>0</v>
      </c>
      <c r="E46" s="38">
        <f>'2028'!E46</f>
        <v>0</v>
      </c>
      <c r="F46" s="38">
        <f>+'2028'!F46+'2028'!H46</f>
        <v>0</v>
      </c>
      <c r="G46" s="38">
        <f t="shared" si="0"/>
        <v>0</v>
      </c>
      <c r="H46" s="38"/>
      <c r="I46" s="38">
        <f>'2028'!T46</f>
        <v>0</v>
      </c>
      <c r="J46" s="38">
        <f>'2028'!J46</f>
        <v>0</v>
      </c>
      <c r="K46" s="39">
        <f>'2028'!K46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'2028'!A47</f>
        <v>0</v>
      </c>
      <c r="B47" s="38">
        <f>'2028'!B47</f>
        <v>0</v>
      </c>
      <c r="C47" s="39">
        <f>'2028'!C47</f>
        <v>0</v>
      </c>
      <c r="D47" s="38">
        <f>'2028'!D47</f>
        <v>0</v>
      </c>
      <c r="E47" s="38">
        <f>'2028'!E47</f>
        <v>0</v>
      </c>
      <c r="F47" s="38">
        <f>+'2028'!F47+'2028'!H47</f>
        <v>0</v>
      </c>
      <c r="G47" s="38">
        <f t="shared" si="0"/>
        <v>0</v>
      </c>
      <c r="H47" s="38"/>
      <c r="I47" s="38">
        <f>'2028'!T47</f>
        <v>0</v>
      </c>
      <c r="J47" s="38">
        <f>'2028'!J47</f>
        <v>0</v>
      </c>
      <c r="K47" s="39">
        <f>'2028'!K47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'2028'!A48</f>
        <v>0</v>
      </c>
      <c r="B48" s="38">
        <f>'2028'!B48</f>
        <v>0</v>
      </c>
      <c r="C48" s="39">
        <f>'2028'!C48</f>
        <v>0</v>
      </c>
      <c r="D48" s="38">
        <f>'2028'!D48</f>
        <v>0</v>
      </c>
      <c r="E48" s="38">
        <f>'2028'!E48</f>
        <v>0</v>
      </c>
      <c r="F48" s="38">
        <f>+'2028'!F48+'2028'!H48</f>
        <v>0</v>
      </c>
      <c r="G48" s="38">
        <f t="shared" si="0"/>
        <v>0</v>
      </c>
      <c r="H48" s="38"/>
      <c r="I48" s="38">
        <f>'2028'!T48</f>
        <v>0</v>
      </c>
      <c r="J48" s="38">
        <f>'2028'!J48</f>
        <v>0</v>
      </c>
      <c r="K48" s="39">
        <f>'2028'!K48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'2028'!A49</f>
        <v>0</v>
      </c>
      <c r="B49" s="38">
        <f>'2028'!B49</f>
        <v>0</v>
      </c>
      <c r="C49" s="39">
        <f>'2028'!C49</f>
        <v>0</v>
      </c>
      <c r="D49" s="38">
        <f>'2028'!D49</f>
        <v>0</v>
      </c>
      <c r="E49" s="38">
        <f>'2028'!E49</f>
        <v>0</v>
      </c>
      <c r="F49" s="38">
        <f>+'2028'!F49+'2028'!H49</f>
        <v>0</v>
      </c>
      <c r="G49" s="38">
        <f t="shared" si="0"/>
        <v>0</v>
      </c>
      <c r="H49" s="38"/>
      <c r="I49" s="38">
        <f>'2028'!T49</f>
        <v>0</v>
      </c>
      <c r="J49" s="38">
        <f>'2028'!J49</f>
        <v>0</v>
      </c>
      <c r="K49" s="39">
        <f>'2028'!K49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'2028'!A50</f>
        <v>0</v>
      </c>
      <c r="B50" s="38">
        <f>'2028'!B50</f>
        <v>0</v>
      </c>
      <c r="C50" s="39">
        <f>'2028'!C50</f>
        <v>0</v>
      </c>
      <c r="D50" s="38">
        <f>'2028'!D50</f>
        <v>0</v>
      </c>
      <c r="E50" s="38">
        <f>'2028'!E50</f>
        <v>0</v>
      </c>
      <c r="F50" s="38">
        <f>+'2028'!F50+'2028'!H50</f>
        <v>0</v>
      </c>
      <c r="G50" s="38">
        <f t="shared" si="0"/>
        <v>0</v>
      </c>
      <c r="H50" s="38"/>
      <c r="I50" s="38">
        <f>'2028'!T50</f>
        <v>0</v>
      </c>
      <c r="J50" s="38">
        <f>'2028'!J50</f>
        <v>0</v>
      </c>
      <c r="K50" s="39">
        <f>'2028'!K50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'2028'!A51</f>
        <v>0</v>
      </c>
      <c r="B51" s="38">
        <f>'2028'!B51</f>
        <v>0</v>
      </c>
      <c r="C51" s="39">
        <f>'2028'!C51</f>
        <v>0</v>
      </c>
      <c r="D51" s="38">
        <f>'2028'!D51</f>
        <v>0</v>
      </c>
      <c r="E51" s="38">
        <f>'2028'!E51</f>
        <v>0</v>
      </c>
      <c r="F51" s="38">
        <f>+'2028'!F51+'2028'!H51</f>
        <v>0</v>
      </c>
      <c r="G51" s="38">
        <f t="shared" si="0"/>
        <v>0</v>
      </c>
      <c r="H51" s="38"/>
      <c r="I51" s="38">
        <f>'2028'!T51</f>
        <v>0</v>
      </c>
      <c r="J51" s="38">
        <f>'2028'!J51</f>
        <v>0</v>
      </c>
      <c r="K51" s="39">
        <f>'2028'!K51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'2028'!A52</f>
        <v>0</v>
      </c>
      <c r="B52" s="38">
        <f>'2028'!B52</f>
        <v>0</v>
      </c>
      <c r="C52" s="39">
        <f>'2028'!C52</f>
        <v>0</v>
      </c>
      <c r="D52" s="38">
        <f>'2028'!D52</f>
        <v>0</v>
      </c>
      <c r="E52" s="38">
        <f>'2028'!E52</f>
        <v>0</v>
      </c>
      <c r="F52" s="38">
        <f>+'2028'!F52+'2028'!H52</f>
        <v>0</v>
      </c>
      <c r="G52" s="38">
        <f t="shared" si="0"/>
        <v>0</v>
      </c>
      <c r="H52" s="38"/>
      <c r="I52" s="38">
        <f>'2028'!T52</f>
        <v>0</v>
      </c>
      <c r="J52" s="38">
        <f>'2028'!J52</f>
        <v>0</v>
      </c>
      <c r="K52" s="39">
        <f>'2028'!K52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'2028'!A53</f>
        <v>0</v>
      </c>
      <c r="B53" s="38">
        <f>'2028'!B53</f>
        <v>0</v>
      </c>
      <c r="C53" s="39">
        <f>'2028'!C53</f>
        <v>0</v>
      </c>
      <c r="D53" s="38">
        <f>'2028'!D53</f>
        <v>0</v>
      </c>
      <c r="E53" s="38">
        <f>'2028'!E53</f>
        <v>0</v>
      </c>
      <c r="F53" s="38">
        <f>+'2028'!F53+'2028'!H53</f>
        <v>0</v>
      </c>
      <c r="G53" s="38">
        <f t="shared" si="0"/>
        <v>0</v>
      </c>
      <c r="H53" s="38"/>
      <c r="I53" s="38">
        <f>'2028'!T53</f>
        <v>0</v>
      </c>
      <c r="J53" s="38">
        <v>0</v>
      </c>
      <c r="K53" s="39">
        <f>'2028'!K53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2029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948296.13322422269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948296.13322422269</v>
      </c>
      <c r="T54" s="61">
        <f>SUM(T3:T52)</f>
        <v>918913.92765957443</v>
      </c>
      <c r="U54" s="58"/>
    </row>
  </sheetData>
  <conditionalFormatting sqref="A3:K53">
    <cfRule type="cellIs" dxfId="11" priority="12" operator="equal">
      <formula>0</formula>
    </cfRule>
  </conditionalFormatting>
  <conditionalFormatting sqref="N3:N53 U3:U53">
    <cfRule type="cellIs" dxfId="10" priority="3" operator="equal">
      <formula>"abgelaufen"</formula>
    </cfRule>
  </conditionalFormatting>
  <conditionalFormatting sqref="U3:U53">
    <cfRule type="cellIs" dxfId="9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'2017'!K1+13</f>
        <v>2030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2030</v>
      </c>
      <c r="I2" s="40" t="str">
        <f>"Bestandeswert 
Anfang "&amp;K1</f>
        <v>Bestandeswert 
Anfang 2030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2030</v>
      </c>
      <c r="O2" s="43" t="s">
        <v>7</v>
      </c>
      <c r="P2" s="40" t="str">
        <f>"Abschreibung
im Jahr "&amp;K1</f>
        <v>Abschreibung
im Jahr 2030</v>
      </c>
      <c r="Q2" s="40" t="str">
        <f>"zusätzliche Abschreibungen im Jahr "&amp;K1</f>
        <v>zusätzliche Abschreibungen im Jahr 2030</v>
      </c>
      <c r="R2" s="42" t="str">
        <f>"kumulierte
Abschreibungen
Ende "&amp;K1</f>
        <v>kumulierte
Abschreibungen
Ende 2030</v>
      </c>
      <c r="S2" s="44" t="str">
        <f>"Buchwert
Anfang " &amp;K1</f>
        <v>Buchwert
Anfang 2030</v>
      </c>
      <c r="T2" s="40" t="str">
        <f>"Buchwert 
ohne Neuinvest.
Ende "&amp;K1</f>
        <v>Buchwert 
ohne Neuinvest.
Ende 2030</v>
      </c>
      <c r="U2" s="45" t="str">
        <f>"Rest-ND
Ende "&amp;K1</f>
        <v>Rest-ND
Ende 2030</v>
      </c>
    </row>
    <row r="3" spans="1:21" x14ac:dyDescent="0.2">
      <c r="A3" s="65" t="str">
        <f>'2029'!A3</f>
        <v>xxx</v>
      </c>
      <c r="B3" s="38" t="str">
        <f>'2029'!B3</f>
        <v>Pumpwerk …..</v>
      </c>
      <c r="C3" s="39">
        <f>'2029'!C3</f>
        <v>1950</v>
      </c>
      <c r="D3" s="38">
        <f>'2029'!D3</f>
        <v>0</v>
      </c>
      <c r="E3" s="38">
        <f>'2029'!E3</f>
        <v>0</v>
      </c>
      <c r="F3" s="38">
        <f>+'2029'!F3+'2029'!H3</f>
        <v>0</v>
      </c>
      <c r="G3" s="38">
        <f t="shared" ref="G3:G53" si="0">+D3-E3-F3</f>
        <v>0</v>
      </c>
      <c r="H3" s="38"/>
      <c r="I3" s="38">
        <f>'2029'!T3</f>
        <v>0</v>
      </c>
      <c r="J3" s="38">
        <f>'2029'!J3</f>
        <v>25</v>
      </c>
      <c r="K3" s="39">
        <f>'2029'!K3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'2029'!A4</f>
        <v>xxx</v>
      </c>
      <c r="B4" s="38" t="str">
        <f>'2029'!B4</f>
        <v>Pumpwerk …..</v>
      </c>
      <c r="C4" s="39">
        <f>'2029'!C4</f>
        <v>2010</v>
      </c>
      <c r="D4" s="38">
        <f>'2029'!D4</f>
        <v>254250</v>
      </c>
      <c r="E4" s="38">
        <f>'2029'!E4</f>
        <v>0</v>
      </c>
      <c r="F4" s="38">
        <f>+'2029'!F4+'2029'!H4</f>
        <v>0</v>
      </c>
      <c r="G4" s="38">
        <f t="shared" si="0"/>
        <v>254250</v>
      </c>
      <c r="H4" s="38"/>
      <c r="I4" s="38">
        <f>'2029'!T4</f>
        <v>61020</v>
      </c>
      <c r="J4" s="38">
        <f>'2029'!J4</f>
        <v>25</v>
      </c>
      <c r="K4" s="39">
        <f>'2029'!K4</f>
        <v>2017</v>
      </c>
      <c r="L4" s="22">
        <f t="shared" si="1"/>
        <v>2011</v>
      </c>
      <c r="M4" s="22">
        <f t="shared" si="2"/>
        <v>2035</v>
      </c>
      <c r="N4" s="23">
        <f t="shared" si="3"/>
        <v>20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203400</v>
      </c>
      <c r="S4" s="27">
        <f t="shared" si="7"/>
        <v>61020</v>
      </c>
      <c r="T4" s="25">
        <f t="shared" si="8"/>
        <v>50850</v>
      </c>
      <c r="U4" s="23">
        <f t="shared" si="9"/>
        <v>5</v>
      </c>
    </row>
    <row r="5" spans="1:21" x14ac:dyDescent="0.2">
      <c r="A5" s="65">
        <f>'2029'!A5</f>
        <v>0</v>
      </c>
      <c r="B5" s="38">
        <f>'2029'!B5</f>
        <v>0</v>
      </c>
      <c r="C5" s="39">
        <f>'2029'!C5</f>
        <v>0</v>
      </c>
      <c r="D5" s="38">
        <f>'2029'!D5</f>
        <v>0</v>
      </c>
      <c r="E5" s="38">
        <f>'2029'!E5</f>
        <v>0</v>
      </c>
      <c r="F5" s="38">
        <f>+'2029'!F5+'2029'!H5</f>
        <v>0</v>
      </c>
      <c r="G5" s="38">
        <f t="shared" si="0"/>
        <v>0</v>
      </c>
      <c r="H5" s="38"/>
      <c r="I5" s="38">
        <f>'2029'!T5</f>
        <v>0</v>
      </c>
      <c r="J5" s="38">
        <f>'2029'!J5</f>
        <v>0</v>
      </c>
      <c r="K5" s="39">
        <f>'2029'!K5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'2029'!A6</f>
        <v>xxx</v>
      </c>
      <c r="B6" s="38" t="str">
        <f>'2029'!B6</f>
        <v>Reservoir ……</v>
      </c>
      <c r="C6" s="39">
        <f>'2029'!C6</f>
        <v>1995</v>
      </c>
      <c r="D6" s="38">
        <f>'2029'!D6</f>
        <v>18420</v>
      </c>
      <c r="E6" s="38">
        <f>'2029'!E6</f>
        <v>0</v>
      </c>
      <c r="F6" s="38">
        <f>+'2029'!F6+'2029'!H6</f>
        <v>0</v>
      </c>
      <c r="G6" s="38">
        <f t="shared" si="0"/>
        <v>18420</v>
      </c>
      <c r="H6" s="38"/>
      <c r="I6" s="38">
        <f>'2029'!T6</f>
        <v>0</v>
      </c>
      <c r="J6" s="38">
        <f>'2029'!J6</f>
        <v>25</v>
      </c>
      <c r="K6" s="39">
        <f>'2029'!K6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'2029'!A7</f>
        <v>xxx</v>
      </c>
      <c r="B7" s="38" t="str">
        <f>'2029'!B7</f>
        <v>Reservoir ……</v>
      </c>
      <c r="C7" s="39">
        <f>'2029'!C7</f>
        <v>2000</v>
      </c>
      <c r="D7" s="38">
        <f>'2029'!D7</f>
        <v>54880</v>
      </c>
      <c r="E7" s="38">
        <f>'2029'!E7</f>
        <v>0</v>
      </c>
      <c r="F7" s="38">
        <f>+'2029'!F7+'2029'!H7</f>
        <v>0</v>
      </c>
      <c r="G7" s="38">
        <f t="shared" si="0"/>
        <v>54880</v>
      </c>
      <c r="H7" s="38"/>
      <c r="I7" s="38">
        <f>'2029'!T7</f>
        <v>0</v>
      </c>
      <c r="J7" s="38">
        <f>'2029'!J7</f>
        <v>25</v>
      </c>
      <c r="K7" s="39">
        <f>'2029'!K7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'2029'!A8</f>
        <v>0</v>
      </c>
      <c r="B8" s="38">
        <f>'2029'!B8</f>
        <v>0</v>
      </c>
      <c r="C8" s="39">
        <f>'2029'!C8</f>
        <v>0</v>
      </c>
      <c r="D8" s="38">
        <f>'2029'!D8</f>
        <v>0</v>
      </c>
      <c r="E8" s="38">
        <f>'2029'!E8</f>
        <v>0</v>
      </c>
      <c r="F8" s="38">
        <f>+'2029'!F8+'2029'!H8</f>
        <v>0</v>
      </c>
      <c r="G8" s="38">
        <f t="shared" si="0"/>
        <v>0</v>
      </c>
      <c r="H8" s="38"/>
      <c r="I8" s="38">
        <f>'2029'!T8</f>
        <v>0</v>
      </c>
      <c r="J8" s="38">
        <f>'2029'!J8</f>
        <v>0</v>
      </c>
      <c r="K8" s="39">
        <f>'2029'!K8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'2029'!A9</f>
        <v>xxx</v>
      </c>
      <c r="B9" s="38" t="str">
        <f>'2029'!B9</f>
        <v>Wasserleitung ….</v>
      </c>
      <c r="C9" s="39">
        <f>'2029'!C9</f>
        <v>2012</v>
      </c>
      <c r="D9" s="38">
        <f>'2029'!D9</f>
        <v>336610</v>
      </c>
      <c r="E9" s="38">
        <f>'2029'!E9</f>
        <v>0</v>
      </c>
      <c r="F9" s="38">
        <f>+'2029'!F9+'2029'!H9</f>
        <v>36950</v>
      </c>
      <c r="G9" s="38">
        <f t="shared" si="0"/>
        <v>299660</v>
      </c>
      <c r="H9" s="38"/>
      <c r="I9" s="38">
        <f>'2029'!T9</f>
        <v>126000.00000000004</v>
      </c>
      <c r="J9" s="38">
        <v>30</v>
      </c>
      <c r="K9" s="39">
        <f>'2029'!K9</f>
        <v>2017</v>
      </c>
      <c r="L9" s="22">
        <f t="shared" si="1"/>
        <v>2013</v>
      </c>
      <c r="M9" s="22">
        <f t="shared" si="2"/>
        <v>2042</v>
      </c>
      <c r="N9" s="23">
        <f t="shared" si="3"/>
        <v>18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183352.30769230763</v>
      </c>
      <c r="S9" s="27">
        <f t="shared" si="7"/>
        <v>126000.00000000004</v>
      </c>
      <c r="T9" s="25">
        <f t="shared" si="8"/>
        <v>116307.69230769234</v>
      </c>
      <c r="U9" s="23">
        <f t="shared" si="9"/>
        <v>12</v>
      </c>
    </row>
    <row r="10" spans="1:21" x14ac:dyDescent="0.2">
      <c r="A10" s="65" t="str">
        <f>'2029'!A10</f>
        <v>xxx</v>
      </c>
      <c r="B10" s="38" t="str">
        <f>'2029'!B10</f>
        <v>Wasserleitung ….</v>
      </c>
      <c r="C10" s="39">
        <f>'2029'!C10</f>
        <v>2008</v>
      </c>
      <c r="D10" s="38">
        <f>'2029'!D10</f>
        <v>1980</v>
      </c>
      <c r="E10" s="38">
        <f>'2029'!E10</f>
        <v>0</v>
      </c>
      <c r="F10" s="38">
        <f>+'2029'!F10+'2029'!H10</f>
        <v>1980</v>
      </c>
      <c r="G10" s="38">
        <f t="shared" si="0"/>
        <v>0</v>
      </c>
      <c r="H10" s="38"/>
      <c r="I10" s="38">
        <f>'2029'!T10</f>
        <v>0</v>
      </c>
      <c r="J10" s="38">
        <v>30</v>
      </c>
      <c r="K10" s="39">
        <f>'2029'!K10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22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'2029'!A11</f>
        <v>xxx</v>
      </c>
      <c r="B11" s="38" t="str">
        <f>'2029'!B11</f>
        <v>Wasserleitung ….</v>
      </c>
      <c r="C11" s="39">
        <f>'2029'!C11</f>
        <v>2015</v>
      </c>
      <c r="D11" s="38">
        <f>'2029'!D11</f>
        <v>116870</v>
      </c>
      <c r="E11" s="38">
        <f>'2029'!E11</f>
        <v>0</v>
      </c>
      <c r="F11" s="38">
        <f>+'2029'!F11+'2029'!H11</f>
        <v>0</v>
      </c>
      <c r="G11" s="38">
        <f t="shared" si="0"/>
        <v>116870</v>
      </c>
      <c r="H11" s="38"/>
      <c r="I11" s="38">
        <f>'2029'!T11</f>
        <v>58624</v>
      </c>
      <c r="J11" s="38">
        <v>30</v>
      </c>
      <c r="K11" s="39">
        <f>'2029'!K11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15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61910</v>
      </c>
      <c r="S11" s="27">
        <f t="shared" si="7"/>
        <v>58624</v>
      </c>
      <c r="T11" s="25">
        <f t="shared" si="8"/>
        <v>54960</v>
      </c>
      <c r="U11" s="23">
        <f t="shared" si="9"/>
        <v>15</v>
      </c>
    </row>
    <row r="12" spans="1:21" x14ac:dyDescent="0.2">
      <c r="A12" s="65" t="str">
        <f>'2029'!A12</f>
        <v>xxx</v>
      </c>
      <c r="B12" s="38" t="str">
        <f>'2029'!B12</f>
        <v>Wasserleitung ….</v>
      </c>
      <c r="C12" s="39">
        <f>'2029'!C12</f>
        <v>2008</v>
      </c>
      <c r="D12" s="38">
        <f>'2029'!D12</f>
        <v>1300</v>
      </c>
      <c r="E12" s="38">
        <f>'2029'!E12</f>
        <v>0</v>
      </c>
      <c r="F12" s="38">
        <f>+'2029'!F12+'2029'!H12</f>
        <v>1300</v>
      </c>
      <c r="G12" s="38">
        <f t="shared" si="0"/>
        <v>0</v>
      </c>
      <c r="H12" s="38"/>
      <c r="I12" s="38">
        <f>'2029'!T12</f>
        <v>0</v>
      </c>
      <c r="J12" s="38">
        <v>30</v>
      </c>
      <c r="K12" s="39">
        <f>'2029'!K12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22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'2029'!A13</f>
        <v>xxx</v>
      </c>
      <c r="B13" s="38" t="str">
        <f>'2029'!B13</f>
        <v>Wasserleitung ….</v>
      </c>
      <c r="C13" s="39">
        <f>'2029'!C13</f>
        <v>2009</v>
      </c>
      <c r="D13" s="38">
        <f>'2029'!D13</f>
        <v>89770</v>
      </c>
      <c r="E13" s="38">
        <f>'2029'!E13</f>
        <v>0</v>
      </c>
      <c r="F13" s="38">
        <f>+'2029'!F13+'2029'!H13</f>
        <v>89770</v>
      </c>
      <c r="G13" s="38">
        <f t="shared" si="0"/>
        <v>0</v>
      </c>
      <c r="H13" s="38"/>
      <c r="I13" s="38">
        <f>'2029'!T13</f>
        <v>0</v>
      </c>
      <c r="J13" s="38">
        <v>30</v>
      </c>
      <c r="K13" s="39">
        <f>'2029'!K13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21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'2029'!A14</f>
        <v>xxx</v>
      </c>
      <c r="B14" s="38" t="str">
        <f>'2029'!B14</f>
        <v>Wasserleitung ….</v>
      </c>
      <c r="C14" s="39">
        <f>'2029'!C14</f>
        <v>2016</v>
      </c>
      <c r="D14" s="38">
        <f>'2029'!D14</f>
        <v>88778.85</v>
      </c>
      <c r="E14" s="38">
        <f>'2029'!E14</f>
        <v>0</v>
      </c>
      <c r="F14" s="38">
        <f>+'2029'!F14+'2029'!H14</f>
        <v>0</v>
      </c>
      <c r="G14" s="38">
        <f t="shared" si="0"/>
        <v>88778.85</v>
      </c>
      <c r="H14" s="38"/>
      <c r="I14" s="38">
        <f>'2029'!T14</f>
        <v>50308.099999999984</v>
      </c>
      <c r="J14" s="38">
        <v>30</v>
      </c>
      <c r="K14" s="39">
        <f>'2029'!K14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14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41430.050000000017</v>
      </c>
      <c r="S14" s="27">
        <f t="shared" si="7"/>
        <v>50308.099999999984</v>
      </c>
      <c r="T14" s="25">
        <f t="shared" si="8"/>
        <v>47348.799999999988</v>
      </c>
      <c r="U14" s="23">
        <f t="shared" si="9"/>
        <v>16</v>
      </c>
    </row>
    <row r="15" spans="1:21" x14ac:dyDescent="0.2">
      <c r="A15" s="65" t="str">
        <f>'2029'!A15</f>
        <v>xxx</v>
      </c>
      <c r="B15" s="38" t="str">
        <f>'2029'!B15</f>
        <v>Wasserleitung ….</v>
      </c>
      <c r="C15" s="39">
        <f>'2029'!C15</f>
        <v>2016</v>
      </c>
      <c r="D15" s="38">
        <f>'2029'!D15</f>
        <v>3249.05</v>
      </c>
      <c r="E15" s="38">
        <f>'2029'!E15</f>
        <v>0</v>
      </c>
      <c r="F15" s="38">
        <f>+'2029'!F15+'2029'!H15</f>
        <v>0</v>
      </c>
      <c r="G15" s="38">
        <f t="shared" si="0"/>
        <v>3249.05</v>
      </c>
      <c r="H15" s="38"/>
      <c r="I15" s="38">
        <f>'2029'!T15</f>
        <v>1841.099999999999</v>
      </c>
      <c r="J15" s="38">
        <v>30</v>
      </c>
      <c r="K15" s="39">
        <f>'2029'!K15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14</v>
      </c>
      <c r="O15" s="24">
        <f t="shared" si="4"/>
        <v>108.29999999999994</v>
      </c>
      <c r="P15" s="25">
        <f t="shared" si="5"/>
        <v>108.29999999999994</v>
      </c>
      <c r="Q15" s="25"/>
      <c r="R15" s="26">
        <f t="shared" si="6"/>
        <v>1516.2500000000011</v>
      </c>
      <c r="S15" s="27">
        <f t="shared" si="7"/>
        <v>1841.099999999999</v>
      </c>
      <c r="T15" s="25">
        <f t="shared" si="8"/>
        <v>1732.799999999999</v>
      </c>
      <c r="U15" s="23">
        <f t="shared" si="9"/>
        <v>16</v>
      </c>
    </row>
    <row r="16" spans="1:21" x14ac:dyDescent="0.2">
      <c r="A16" s="65">
        <f>'2029'!A16</f>
        <v>0</v>
      </c>
      <c r="B16" s="38">
        <f>'2029'!B16</f>
        <v>0</v>
      </c>
      <c r="C16" s="39">
        <f>'2029'!C16</f>
        <v>0</v>
      </c>
      <c r="D16" s="38">
        <f>'2029'!D16</f>
        <v>0</v>
      </c>
      <c r="E16" s="38">
        <f>'2029'!E16</f>
        <v>0</v>
      </c>
      <c r="F16" s="38">
        <f>+'2029'!F16+'2029'!H16</f>
        <v>0</v>
      </c>
      <c r="G16" s="38">
        <f t="shared" si="0"/>
        <v>0</v>
      </c>
      <c r="H16" s="38"/>
      <c r="I16" s="38">
        <f>'2029'!T16</f>
        <v>0</v>
      </c>
      <c r="J16" s="38">
        <f>'2029'!J16</f>
        <v>0</v>
      </c>
      <c r="K16" s="39">
        <f>'2029'!K16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'2029'!A17</f>
        <v>xxx</v>
      </c>
      <c r="B17" s="38" t="str">
        <f>'2029'!B17</f>
        <v>Land Parzelle Nr. xy</v>
      </c>
      <c r="C17" s="39">
        <f>'2029'!C17</f>
        <v>0</v>
      </c>
      <c r="D17" s="38">
        <f>'2029'!D17</f>
        <v>0</v>
      </c>
      <c r="E17" s="38">
        <f>'2029'!E17</f>
        <v>0</v>
      </c>
      <c r="F17" s="38">
        <f>+'2029'!F17+'2029'!H17</f>
        <v>0</v>
      </c>
      <c r="G17" s="38">
        <f t="shared" si="0"/>
        <v>0</v>
      </c>
      <c r="H17" s="38"/>
      <c r="I17" s="38">
        <f>'2029'!T17</f>
        <v>0</v>
      </c>
      <c r="J17" s="38" t="str">
        <f>'2029'!J17</f>
        <v>ewig</v>
      </c>
      <c r="K17" s="39">
        <f>'2029'!K17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'2029'!A18</f>
        <v>xxx</v>
      </c>
      <c r="B18" s="38" t="str">
        <f>'2029'!B18</f>
        <v>Land Parzelle Nr. xy</v>
      </c>
      <c r="C18" s="39">
        <f>'2029'!C18</f>
        <v>0</v>
      </c>
      <c r="D18" s="38">
        <f>'2029'!D18</f>
        <v>1770</v>
      </c>
      <c r="E18" s="38">
        <f>'2029'!E18</f>
        <v>0</v>
      </c>
      <c r="F18" s="38">
        <f>+'2029'!F18+'2029'!H18</f>
        <v>0</v>
      </c>
      <c r="G18" s="38">
        <f t="shared" si="0"/>
        <v>1770</v>
      </c>
      <c r="H18" s="38"/>
      <c r="I18" s="38">
        <f>'2029'!T18</f>
        <v>1770</v>
      </c>
      <c r="J18" s="38" t="str">
        <f>'2029'!J18</f>
        <v>ewig</v>
      </c>
      <c r="K18" s="39">
        <f>'2029'!K18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'2029'!A19</f>
        <v>xxx</v>
      </c>
      <c r="B19" s="38" t="str">
        <f>'2029'!B19</f>
        <v>Land Parzelle Nr. xy</v>
      </c>
      <c r="C19" s="39">
        <f>'2029'!C19</f>
        <v>0</v>
      </c>
      <c r="D19" s="38">
        <f>'2029'!D19</f>
        <v>35957</v>
      </c>
      <c r="E19" s="38">
        <f>'2029'!E19</f>
        <v>0</v>
      </c>
      <c r="F19" s="38">
        <f>+'2029'!F19+'2029'!H19</f>
        <v>0</v>
      </c>
      <c r="G19" s="38">
        <f t="shared" si="0"/>
        <v>35957</v>
      </c>
      <c r="H19" s="38"/>
      <c r="I19" s="38">
        <f>'2029'!T19</f>
        <v>35957</v>
      </c>
      <c r="J19" s="38" t="str">
        <f>'2029'!J19</f>
        <v>ewig</v>
      </c>
      <c r="K19" s="39">
        <f>'2029'!K19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'2029'!A20</f>
        <v>xxx</v>
      </c>
      <c r="B20" s="38" t="str">
        <f>'2029'!B20</f>
        <v>Land Parzelle Nr. xy</v>
      </c>
      <c r="C20" s="39">
        <f>'2029'!C20</f>
        <v>0</v>
      </c>
      <c r="D20" s="38">
        <f>'2029'!D20</f>
        <v>63</v>
      </c>
      <c r="E20" s="38">
        <f>'2029'!E20</f>
        <v>0</v>
      </c>
      <c r="F20" s="38">
        <f>+'2029'!F20+'2029'!H20</f>
        <v>0</v>
      </c>
      <c r="G20" s="38">
        <f t="shared" si="0"/>
        <v>63</v>
      </c>
      <c r="H20" s="38"/>
      <c r="I20" s="38">
        <f>'2029'!T20</f>
        <v>63</v>
      </c>
      <c r="J20" s="38" t="str">
        <f>'2029'!J20</f>
        <v>ewig</v>
      </c>
      <c r="K20" s="39">
        <f>'2029'!K20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'2029'!A21</f>
        <v>xxx</v>
      </c>
      <c r="B21" s="38" t="str">
        <f>'2029'!B21</f>
        <v>Land Parzelle Nr. xy</v>
      </c>
      <c r="C21" s="39">
        <f>'2029'!C21</f>
        <v>0</v>
      </c>
      <c r="D21" s="38">
        <f>'2029'!D21</f>
        <v>0</v>
      </c>
      <c r="E21" s="38">
        <f>'2029'!E21</f>
        <v>0</v>
      </c>
      <c r="F21" s="38">
        <f>+'2029'!F21+'2029'!H21</f>
        <v>0</v>
      </c>
      <c r="G21" s="38">
        <f t="shared" si="0"/>
        <v>0</v>
      </c>
      <c r="H21" s="38"/>
      <c r="I21" s="38">
        <f>'2029'!T21</f>
        <v>0</v>
      </c>
      <c r="J21" s="38" t="str">
        <f>'2029'!J21</f>
        <v>ewig</v>
      </c>
      <c r="K21" s="39">
        <f>'2029'!K21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'2029'!A22</f>
        <v>xxx</v>
      </c>
      <c r="B22" s="38" t="str">
        <f>'2029'!B22</f>
        <v>Land Parzelle Nr. xy</v>
      </c>
      <c r="C22" s="39">
        <f>'2029'!C22</f>
        <v>0</v>
      </c>
      <c r="D22" s="38">
        <f>'2029'!D22</f>
        <v>298358</v>
      </c>
      <c r="E22" s="38">
        <f>'2029'!E22</f>
        <v>0</v>
      </c>
      <c r="F22" s="38">
        <f>+'2029'!F22+'2029'!H22</f>
        <v>0</v>
      </c>
      <c r="G22" s="38">
        <f t="shared" si="0"/>
        <v>298358</v>
      </c>
      <c r="H22" s="38"/>
      <c r="I22" s="38">
        <f>'2029'!T22</f>
        <v>298358</v>
      </c>
      <c r="J22" s="38" t="str">
        <f>'2029'!J22</f>
        <v>ewig</v>
      </c>
      <c r="K22" s="39">
        <f>'2029'!K22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'2029'!A23</f>
        <v>xxx</v>
      </c>
      <c r="B23" s="38" t="str">
        <f>'2029'!B23</f>
        <v>Land Parzelle Nr. xy</v>
      </c>
      <c r="C23" s="39">
        <f>'2029'!C23</f>
        <v>0</v>
      </c>
      <c r="D23" s="38">
        <f>'2029'!D23</f>
        <v>1540</v>
      </c>
      <c r="E23" s="38">
        <f>'2029'!E23</f>
        <v>0</v>
      </c>
      <c r="F23" s="38">
        <f>+'2029'!F23+'2029'!H23</f>
        <v>0</v>
      </c>
      <c r="G23" s="38">
        <f t="shared" si="0"/>
        <v>1540</v>
      </c>
      <c r="H23" s="38"/>
      <c r="I23" s="38">
        <f>'2029'!T23</f>
        <v>1540</v>
      </c>
      <c r="J23" s="38" t="str">
        <f>'2029'!J23</f>
        <v>ewig</v>
      </c>
      <c r="K23" s="39">
        <f>'2029'!K23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'2029'!A24</f>
        <v>xxx</v>
      </c>
      <c r="B24" s="38" t="str">
        <f>'2029'!B24</f>
        <v>Land Parzelle Nr. xy</v>
      </c>
      <c r="C24" s="39">
        <f>'2029'!C24</f>
        <v>0</v>
      </c>
      <c r="D24" s="38">
        <f>'2029'!D24</f>
        <v>3348</v>
      </c>
      <c r="E24" s="38">
        <f>'2029'!E24</f>
        <v>0</v>
      </c>
      <c r="F24" s="38">
        <f>+'2029'!F24+'2029'!H24</f>
        <v>0</v>
      </c>
      <c r="G24" s="38">
        <f t="shared" si="0"/>
        <v>3348</v>
      </c>
      <c r="H24" s="38"/>
      <c r="I24" s="38">
        <f>'2029'!T24</f>
        <v>3348</v>
      </c>
      <c r="J24" s="38" t="str">
        <f>'2029'!J24</f>
        <v>ewig</v>
      </c>
      <c r="K24" s="39">
        <f>'2029'!K24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'2029'!A25</f>
        <v>xxx</v>
      </c>
      <c r="B25" s="38" t="str">
        <f>'2029'!B25</f>
        <v>Land Parzelle Nr. xy</v>
      </c>
      <c r="C25" s="39">
        <f>'2029'!C25</f>
        <v>0</v>
      </c>
      <c r="D25" s="38">
        <f>'2029'!D25</f>
        <v>269</v>
      </c>
      <c r="E25" s="38">
        <f>'2029'!E25</f>
        <v>0</v>
      </c>
      <c r="F25" s="38">
        <f>+'2029'!F25+'2029'!H25</f>
        <v>0</v>
      </c>
      <c r="G25" s="38">
        <f t="shared" si="0"/>
        <v>269</v>
      </c>
      <c r="H25" s="38"/>
      <c r="I25" s="38">
        <f>'2029'!T25</f>
        <v>269</v>
      </c>
      <c r="J25" s="38" t="str">
        <f>'2029'!J25</f>
        <v>ewig</v>
      </c>
      <c r="K25" s="39">
        <f>'2029'!K25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'2029'!A26</f>
        <v>xxx</v>
      </c>
      <c r="B26" s="38" t="str">
        <f>'2029'!B26</f>
        <v>Land Parzelle Nr. xy</v>
      </c>
      <c r="C26" s="39">
        <f>'2029'!C26</f>
        <v>0</v>
      </c>
      <c r="D26" s="38">
        <f>'2029'!D26</f>
        <v>1001</v>
      </c>
      <c r="E26" s="38">
        <f>'2029'!E26</f>
        <v>0</v>
      </c>
      <c r="F26" s="38">
        <f>+'2029'!F26+'2029'!H26</f>
        <v>0</v>
      </c>
      <c r="G26" s="38">
        <f t="shared" si="0"/>
        <v>1001</v>
      </c>
      <c r="H26" s="38"/>
      <c r="I26" s="38">
        <f>'2029'!T26</f>
        <v>1001</v>
      </c>
      <c r="J26" s="38" t="str">
        <f>'2029'!J26</f>
        <v>ewig</v>
      </c>
      <c r="K26" s="39">
        <f>'2029'!K26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'2029'!A27</f>
        <v>xxx</v>
      </c>
      <c r="B27" s="38" t="str">
        <f>'2029'!B27</f>
        <v>Land Parzelle Nr. xy</v>
      </c>
      <c r="C27" s="39">
        <f>'2029'!C27</f>
        <v>0</v>
      </c>
      <c r="D27" s="38">
        <f>'2029'!D27</f>
        <v>34263</v>
      </c>
      <c r="E27" s="38">
        <f>'2029'!E27</f>
        <v>0</v>
      </c>
      <c r="F27" s="38">
        <f>+'2029'!F27+'2029'!H27</f>
        <v>0</v>
      </c>
      <c r="G27" s="38">
        <f t="shared" si="0"/>
        <v>34263</v>
      </c>
      <c r="H27" s="38"/>
      <c r="I27" s="38">
        <f>'2029'!T27</f>
        <v>34263</v>
      </c>
      <c r="J27" s="38" t="str">
        <f>'2029'!J27</f>
        <v>ewig</v>
      </c>
      <c r="K27" s="39">
        <f>'2029'!K27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'2029'!A28</f>
        <v>xxx</v>
      </c>
      <c r="B28" s="38" t="str">
        <f>'2029'!B28</f>
        <v>Wald Parzelle Nr. xy</v>
      </c>
      <c r="C28" s="39">
        <f>'2029'!C28</f>
        <v>0</v>
      </c>
      <c r="D28" s="38">
        <f>'2029'!D28</f>
        <v>63</v>
      </c>
      <c r="E28" s="38">
        <f>'2029'!E28</f>
        <v>0</v>
      </c>
      <c r="F28" s="38">
        <f>+'2029'!F28+'2029'!H28</f>
        <v>0</v>
      </c>
      <c r="G28" s="38">
        <f t="shared" si="0"/>
        <v>63</v>
      </c>
      <c r="H28" s="38"/>
      <c r="I28" s="38">
        <f>'2029'!T28</f>
        <v>63</v>
      </c>
      <c r="J28" s="38" t="str">
        <f>'2029'!J28</f>
        <v>ewig</v>
      </c>
      <c r="K28" s="39">
        <f>'2029'!K28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'2029'!A29</f>
        <v>xxx</v>
      </c>
      <c r="B29" s="38" t="str">
        <f>'2029'!B29</f>
        <v>Wald Parzelle Nr. xy</v>
      </c>
      <c r="C29" s="39">
        <f>'2029'!C29</f>
        <v>0</v>
      </c>
      <c r="D29" s="38">
        <f>'2029'!D29</f>
        <v>1116</v>
      </c>
      <c r="E29" s="38">
        <f>'2029'!E29</f>
        <v>0</v>
      </c>
      <c r="F29" s="38">
        <f>+'2029'!F29+'2029'!H29</f>
        <v>0</v>
      </c>
      <c r="G29" s="38">
        <f t="shared" si="0"/>
        <v>1116</v>
      </c>
      <c r="H29" s="38"/>
      <c r="I29" s="38">
        <f>'2029'!T29</f>
        <v>1116</v>
      </c>
      <c r="J29" s="38" t="str">
        <f>'2029'!J29</f>
        <v>ewig</v>
      </c>
      <c r="K29" s="39">
        <f>'2029'!K29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'2029'!A30</f>
        <v>xxx</v>
      </c>
      <c r="B30" s="38" t="str">
        <f>'2029'!B30</f>
        <v>Wald Parzelle Nr. xy</v>
      </c>
      <c r="C30" s="39">
        <f>'2029'!C30</f>
        <v>0</v>
      </c>
      <c r="D30" s="38">
        <f>'2029'!D30</f>
        <v>616</v>
      </c>
      <c r="E30" s="38">
        <f>'2029'!E30</f>
        <v>0</v>
      </c>
      <c r="F30" s="38">
        <f>+'2029'!F30+'2029'!H30</f>
        <v>0</v>
      </c>
      <c r="G30" s="38">
        <f t="shared" si="0"/>
        <v>616</v>
      </c>
      <c r="H30" s="38"/>
      <c r="I30" s="38">
        <f>'2029'!T30</f>
        <v>616</v>
      </c>
      <c r="J30" s="38" t="str">
        <f>'2029'!J30</f>
        <v>ewig</v>
      </c>
      <c r="K30" s="39">
        <f>'2029'!K30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'2029'!A31</f>
        <v>xxx</v>
      </c>
      <c r="B31" s="38" t="str">
        <f>'2029'!B31</f>
        <v>Wald Parzelle Nr. xy</v>
      </c>
      <c r="C31" s="39">
        <f>'2029'!C31</f>
        <v>0</v>
      </c>
      <c r="D31" s="38">
        <f>'2029'!D31</f>
        <v>385</v>
      </c>
      <c r="E31" s="38">
        <f>'2029'!E31</f>
        <v>0</v>
      </c>
      <c r="F31" s="38">
        <f>+'2029'!F31+'2029'!H31</f>
        <v>0</v>
      </c>
      <c r="G31" s="38">
        <f t="shared" si="0"/>
        <v>385</v>
      </c>
      <c r="H31" s="38"/>
      <c r="I31" s="38">
        <f>'2029'!T31</f>
        <v>385</v>
      </c>
      <c r="J31" s="38" t="str">
        <f>'2029'!J31</f>
        <v>ewig</v>
      </c>
      <c r="K31" s="39">
        <f>'2029'!K31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'2029'!A32</f>
        <v>xxx</v>
      </c>
      <c r="B32" s="38" t="str">
        <f>'2029'!B32</f>
        <v>Wald Parzelle Nr. xy</v>
      </c>
      <c r="C32" s="39">
        <f>'2029'!C32</f>
        <v>0</v>
      </c>
      <c r="D32" s="38">
        <f>'2029'!D32</f>
        <v>2310</v>
      </c>
      <c r="E32" s="38">
        <f>'2029'!E32</f>
        <v>0</v>
      </c>
      <c r="F32" s="38">
        <f>+'2029'!F32+'2029'!H32</f>
        <v>0</v>
      </c>
      <c r="G32" s="38">
        <f t="shared" si="0"/>
        <v>2310</v>
      </c>
      <c r="H32" s="38"/>
      <c r="I32" s="38">
        <f>'2029'!T32</f>
        <v>2310</v>
      </c>
      <c r="J32" s="38" t="str">
        <f>'2029'!J32</f>
        <v>ewig</v>
      </c>
      <c r="K32" s="39">
        <f>'2029'!K32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'2029'!A33</f>
        <v>xxx</v>
      </c>
      <c r="B33" s="38" t="str">
        <f>'2029'!B33</f>
        <v>Wald Parzelle Nr. xy</v>
      </c>
      <c r="C33" s="39">
        <f>'2029'!C33</f>
        <v>0</v>
      </c>
      <c r="D33" s="38">
        <f>'2029'!D33</f>
        <v>3888</v>
      </c>
      <c r="E33" s="38">
        <f>'2029'!E33</f>
        <v>0</v>
      </c>
      <c r="F33" s="38">
        <f>+'2029'!F33+'2029'!H33</f>
        <v>0</v>
      </c>
      <c r="G33" s="38">
        <f t="shared" si="0"/>
        <v>3888</v>
      </c>
      <c r="H33" s="38"/>
      <c r="I33" s="38">
        <f>'2029'!T33</f>
        <v>3888</v>
      </c>
      <c r="J33" s="38" t="str">
        <f>'2029'!J33</f>
        <v>ewig</v>
      </c>
      <c r="K33" s="39">
        <f>'2029'!K33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'2029'!A34</f>
        <v>xxx</v>
      </c>
      <c r="B34" s="38" t="str">
        <f>'2029'!B34</f>
        <v>Wald Parzelle Nr. xy</v>
      </c>
      <c r="C34" s="39">
        <f>'2029'!C34</f>
        <v>0</v>
      </c>
      <c r="D34" s="38">
        <f>'2029'!D34</f>
        <v>31.6</v>
      </c>
      <c r="E34" s="38">
        <f>'2029'!E34</f>
        <v>0</v>
      </c>
      <c r="F34" s="38">
        <f>+'2029'!F34+'2029'!H34</f>
        <v>0</v>
      </c>
      <c r="G34" s="38">
        <f t="shared" si="0"/>
        <v>31.6</v>
      </c>
      <c r="H34" s="38"/>
      <c r="I34" s="38">
        <f>'2029'!T34</f>
        <v>31.6</v>
      </c>
      <c r="J34" s="38" t="str">
        <f>'2029'!J34</f>
        <v>ewig</v>
      </c>
      <c r="K34" s="39">
        <f>'2029'!K34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'2029'!A35</f>
        <v>0</v>
      </c>
      <c r="B35" s="38">
        <f>'2029'!B35</f>
        <v>0</v>
      </c>
      <c r="C35" s="39">
        <f>'2029'!C35</f>
        <v>0</v>
      </c>
      <c r="D35" s="38">
        <f>'2029'!D35</f>
        <v>0</v>
      </c>
      <c r="E35" s="38">
        <f>'2029'!E35</f>
        <v>0</v>
      </c>
      <c r="F35" s="38">
        <f>+'2029'!F35+'2029'!H35</f>
        <v>0</v>
      </c>
      <c r="G35" s="38">
        <f t="shared" si="0"/>
        <v>0</v>
      </c>
      <c r="H35" s="38"/>
      <c r="I35" s="38">
        <f>'2029'!T35</f>
        <v>0</v>
      </c>
      <c r="J35" s="38">
        <f>'2029'!J35</f>
        <v>0</v>
      </c>
      <c r="K35" s="39">
        <f>'2029'!K35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'2029'!A36</f>
        <v>xxx</v>
      </c>
      <c r="B36" s="38" t="str">
        <f>'2029'!B36</f>
        <v>STWE Nr. xy</v>
      </c>
      <c r="C36" s="39">
        <f>'2029'!C36</f>
        <v>2010</v>
      </c>
      <c r="D36" s="38">
        <f>'2029'!D36</f>
        <v>91830</v>
      </c>
      <c r="E36" s="38">
        <f>'2029'!E36</f>
        <v>0</v>
      </c>
      <c r="F36" s="38">
        <f>+'2029'!F36+'2029'!H36</f>
        <v>0</v>
      </c>
      <c r="G36" s="38">
        <f t="shared" si="0"/>
        <v>91830</v>
      </c>
      <c r="H36" s="38"/>
      <c r="I36" s="38">
        <f>'2029'!T36</f>
        <v>74382.1276595745</v>
      </c>
      <c r="J36" s="38">
        <v>100</v>
      </c>
      <c r="K36" s="39">
        <f>'2029'!K36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20</v>
      </c>
      <c r="O36" s="24">
        <f t="shared" si="4"/>
        <v>918.2978723404259</v>
      </c>
      <c r="P36" s="25">
        <f t="shared" si="5"/>
        <v>918.2978723404259</v>
      </c>
      <c r="Q36" s="25"/>
      <c r="R36" s="26">
        <f t="shared" si="6"/>
        <v>18366.170212765926</v>
      </c>
      <c r="S36" s="27">
        <f t="shared" si="7"/>
        <v>74382.1276595745</v>
      </c>
      <c r="T36" s="25">
        <f t="shared" si="8"/>
        <v>73463.829787234077</v>
      </c>
      <c r="U36" s="23">
        <f t="shared" si="9"/>
        <v>80</v>
      </c>
    </row>
    <row r="37" spans="1:21" x14ac:dyDescent="0.2">
      <c r="A37" s="65" t="str">
        <f>'2029'!A37</f>
        <v>xxx</v>
      </c>
      <c r="B37" s="38" t="str">
        <f>'2029'!B37</f>
        <v>STWE Nr. xy</v>
      </c>
      <c r="C37" s="39">
        <f>'2029'!C37</f>
        <v>2015</v>
      </c>
      <c r="D37" s="38">
        <f>'2029'!D37</f>
        <v>93000</v>
      </c>
      <c r="E37" s="38">
        <f>'2029'!E37</f>
        <v>0</v>
      </c>
      <c r="F37" s="38">
        <f>+'2029'!F37+'2029'!H37</f>
        <v>0</v>
      </c>
      <c r="G37" s="38">
        <f t="shared" si="0"/>
        <v>93000</v>
      </c>
      <c r="H37" s="38"/>
      <c r="I37" s="38">
        <f>'2029'!T37</f>
        <v>79980</v>
      </c>
      <c r="J37" s="38">
        <v>100</v>
      </c>
      <c r="K37" s="39">
        <f>'2029'!K37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15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13950</v>
      </c>
      <c r="S37" s="27">
        <f t="shared" si="7"/>
        <v>79980</v>
      </c>
      <c r="T37" s="25">
        <f t="shared" si="8"/>
        <v>79050</v>
      </c>
      <c r="U37" s="23">
        <f t="shared" si="9"/>
        <v>85</v>
      </c>
    </row>
    <row r="38" spans="1:21" x14ac:dyDescent="0.2">
      <c r="A38" s="65" t="str">
        <f>'2029'!A38</f>
        <v>xxx</v>
      </c>
      <c r="B38" s="38" t="str">
        <f>'2029'!B38</f>
        <v>STWE Nr. xy</v>
      </c>
      <c r="C38" s="39">
        <f>'2029'!C38</f>
        <v>2016</v>
      </c>
      <c r="D38" s="38">
        <f>'2029'!D38</f>
        <v>94000</v>
      </c>
      <c r="E38" s="38">
        <f>'2029'!E38</f>
        <v>0</v>
      </c>
      <c r="F38" s="38">
        <f>+'2029'!F38+'2029'!H38</f>
        <v>0</v>
      </c>
      <c r="G38" s="38">
        <f t="shared" si="0"/>
        <v>94000</v>
      </c>
      <c r="H38" s="38"/>
      <c r="I38" s="38">
        <f>'2029'!T38</f>
        <v>81780</v>
      </c>
      <c r="J38" s="38">
        <v>100</v>
      </c>
      <c r="K38" s="39">
        <f>'2029'!K38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14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13160</v>
      </c>
      <c r="S38" s="27">
        <f t="shared" si="7"/>
        <v>81780</v>
      </c>
      <c r="T38" s="25">
        <f t="shared" si="8"/>
        <v>80840</v>
      </c>
      <c r="U38" s="23">
        <f t="shared" si="9"/>
        <v>86</v>
      </c>
    </row>
    <row r="39" spans="1:21" x14ac:dyDescent="0.2">
      <c r="A39" s="65">
        <f>'2029'!A39</f>
        <v>0</v>
      </c>
      <c r="B39" s="38">
        <f>'2029'!B39</f>
        <v>0</v>
      </c>
      <c r="C39" s="39">
        <f>'2029'!C39</f>
        <v>0</v>
      </c>
      <c r="D39" s="38">
        <f>'2029'!D39</f>
        <v>0</v>
      </c>
      <c r="E39" s="38">
        <f>'2029'!E39</f>
        <v>0</v>
      </c>
      <c r="F39" s="38">
        <f>+'2029'!F39+'2029'!H39</f>
        <v>0</v>
      </c>
      <c r="G39" s="38">
        <f t="shared" si="0"/>
        <v>0</v>
      </c>
      <c r="H39" s="38"/>
      <c r="I39" s="38">
        <f>'2029'!T39</f>
        <v>0</v>
      </c>
      <c r="J39" s="38">
        <f>'2029'!J39</f>
        <v>0</v>
      </c>
      <c r="K39" s="39">
        <f>'2029'!K39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'2029'!A40</f>
        <v>0</v>
      </c>
      <c r="B40" s="38">
        <f>'2029'!B40</f>
        <v>0</v>
      </c>
      <c r="C40" s="39">
        <f>'2029'!C40</f>
        <v>0</v>
      </c>
      <c r="D40" s="38">
        <f>'2029'!D40</f>
        <v>0</v>
      </c>
      <c r="E40" s="38">
        <f>'2029'!E40</f>
        <v>0</v>
      </c>
      <c r="F40" s="38">
        <f>+'2029'!F40+'2029'!H40</f>
        <v>0</v>
      </c>
      <c r="G40" s="38">
        <f t="shared" si="0"/>
        <v>0</v>
      </c>
      <c r="H40" s="38"/>
      <c r="I40" s="38">
        <f>'2029'!T40</f>
        <v>0</v>
      </c>
      <c r="J40" s="38">
        <f>'2029'!J40</f>
        <v>0</v>
      </c>
      <c r="K40" s="39">
        <f>'2029'!K40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'2029'!A41</f>
        <v>0</v>
      </c>
      <c r="B41" s="38">
        <f>'2029'!B41</f>
        <v>0</v>
      </c>
      <c r="C41" s="39">
        <f>'2029'!C41</f>
        <v>0</v>
      </c>
      <c r="D41" s="38">
        <f>'2029'!D41</f>
        <v>0</v>
      </c>
      <c r="E41" s="38">
        <f>'2029'!E41</f>
        <v>0</v>
      </c>
      <c r="F41" s="38">
        <f>+'2029'!F41+'2029'!H41</f>
        <v>0</v>
      </c>
      <c r="G41" s="38">
        <f t="shared" si="0"/>
        <v>0</v>
      </c>
      <c r="H41" s="38"/>
      <c r="I41" s="38">
        <f>'2029'!T41</f>
        <v>0</v>
      </c>
      <c r="J41" s="38">
        <f>'2029'!J41</f>
        <v>0</v>
      </c>
      <c r="K41" s="39">
        <f>'2029'!K41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'2029'!A42</f>
        <v>0</v>
      </c>
      <c r="B42" s="38">
        <f>'2029'!B42</f>
        <v>0</v>
      </c>
      <c r="C42" s="39">
        <f>'2029'!C42</f>
        <v>0</v>
      </c>
      <c r="D42" s="38">
        <f>'2029'!D42</f>
        <v>0</v>
      </c>
      <c r="E42" s="38">
        <f>'2029'!E42</f>
        <v>0</v>
      </c>
      <c r="F42" s="38">
        <f>+'2029'!F42+'2029'!H42</f>
        <v>0</v>
      </c>
      <c r="G42" s="38">
        <f t="shared" si="0"/>
        <v>0</v>
      </c>
      <c r="H42" s="38"/>
      <c r="I42" s="38">
        <f>'2029'!T42</f>
        <v>0</v>
      </c>
      <c r="J42" s="38">
        <f>'2029'!J42</f>
        <v>0</v>
      </c>
      <c r="K42" s="39">
        <f>'2029'!K42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'2029'!A43</f>
        <v>0</v>
      </c>
      <c r="B43" s="38">
        <f>'2029'!B43</f>
        <v>0</v>
      </c>
      <c r="C43" s="39">
        <f>'2029'!C43</f>
        <v>0</v>
      </c>
      <c r="D43" s="38">
        <f>'2029'!D43</f>
        <v>0</v>
      </c>
      <c r="E43" s="38">
        <f>'2029'!E43</f>
        <v>0</v>
      </c>
      <c r="F43" s="38">
        <f>+'2029'!F43+'2029'!H43</f>
        <v>0</v>
      </c>
      <c r="G43" s="38">
        <f t="shared" si="0"/>
        <v>0</v>
      </c>
      <c r="H43" s="38"/>
      <c r="I43" s="38">
        <f>'2029'!T43</f>
        <v>0</v>
      </c>
      <c r="J43" s="38">
        <f>'2029'!J43</f>
        <v>0</v>
      </c>
      <c r="K43" s="39">
        <f>'2029'!K43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'2029'!A44</f>
        <v>0</v>
      </c>
      <c r="B44" s="38">
        <f>'2029'!B44</f>
        <v>0</v>
      </c>
      <c r="C44" s="39">
        <f>'2029'!C44</f>
        <v>0</v>
      </c>
      <c r="D44" s="38">
        <f>'2029'!D44</f>
        <v>0</v>
      </c>
      <c r="E44" s="38">
        <f>'2029'!E44</f>
        <v>0</v>
      </c>
      <c r="F44" s="38">
        <f>+'2029'!F44+'2029'!H44</f>
        <v>0</v>
      </c>
      <c r="G44" s="38">
        <f t="shared" si="0"/>
        <v>0</v>
      </c>
      <c r="H44" s="38"/>
      <c r="I44" s="38">
        <f>'2029'!T44</f>
        <v>0</v>
      </c>
      <c r="J44" s="38">
        <f>'2029'!J44</f>
        <v>0</v>
      </c>
      <c r="K44" s="39">
        <f>'2029'!K44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'2029'!A45</f>
        <v>0</v>
      </c>
      <c r="B45" s="38">
        <f>'2029'!B45</f>
        <v>0</v>
      </c>
      <c r="C45" s="39">
        <f>'2029'!C45</f>
        <v>0</v>
      </c>
      <c r="D45" s="38">
        <f>'2029'!D45</f>
        <v>0</v>
      </c>
      <c r="E45" s="38">
        <f>'2029'!E45</f>
        <v>0</v>
      </c>
      <c r="F45" s="38">
        <f>+'2029'!F45+'2029'!H45</f>
        <v>0</v>
      </c>
      <c r="G45" s="38">
        <f t="shared" si="0"/>
        <v>0</v>
      </c>
      <c r="H45" s="38"/>
      <c r="I45" s="38">
        <f>'2029'!T45</f>
        <v>0</v>
      </c>
      <c r="J45" s="38">
        <f>'2029'!J45</f>
        <v>0</v>
      </c>
      <c r="K45" s="39">
        <f>'2029'!K45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'2029'!A46</f>
        <v>0</v>
      </c>
      <c r="B46" s="38">
        <f>'2029'!B46</f>
        <v>0</v>
      </c>
      <c r="C46" s="39">
        <f>'2029'!C46</f>
        <v>0</v>
      </c>
      <c r="D46" s="38">
        <f>'2029'!D46</f>
        <v>0</v>
      </c>
      <c r="E46" s="38">
        <f>'2029'!E46</f>
        <v>0</v>
      </c>
      <c r="F46" s="38">
        <f>+'2029'!F46+'2029'!H46</f>
        <v>0</v>
      </c>
      <c r="G46" s="38">
        <f t="shared" si="0"/>
        <v>0</v>
      </c>
      <c r="H46" s="38"/>
      <c r="I46" s="38">
        <f>'2029'!T46</f>
        <v>0</v>
      </c>
      <c r="J46" s="38">
        <f>'2029'!J46</f>
        <v>0</v>
      </c>
      <c r="K46" s="39">
        <f>'2029'!K46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'2029'!A47</f>
        <v>0</v>
      </c>
      <c r="B47" s="38">
        <f>'2029'!B47</f>
        <v>0</v>
      </c>
      <c r="C47" s="39">
        <f>'2029'!C47</f>
        <v>0</v>
      </c>
      <c r="D47" s="38">
        <f>'2029'!D47</f>
        <v>0</v>
      </c>
      <c r="E47" s="38">
        <f>'2029'!E47</f>
        <v>0</v>
      </c>
      <c r="F47" s="38">
        <f>+'2029'!F47+'2029'!H47</f>
        <v>0</v>
      </c>
      <c r="G47" s="38">
        <f t="shared" si="0"/>
        <v>0</v>
      </c>
      <c r="H47" s="38"/>
      <c r="I47" s="38">
        <f>'2029'!T47</f>
        <v>0</v>
      </c>
      <c r="J47" s="38">
        <f>'2029'!J47</f>
        <v>0</v>
      </c>
      <c r="K47" s="39">
        <f>'2029'!K47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'2029'!A48</f>
        <v>0</v>
      </c>
      <c r="B48" s="38">
        <f>'2029'!B48</f>
        <v>0</v>
      </c>
      <c r="C48" s="39">
        <f>'2029'!C48</f>
        <v>0</v>
      </c>
      <c r="D48" s="38">
        <f>'2029'!D48</f>
        <v>0</v>
      </c>
      <c r="E48" s="38">
        <f>'2029'!E48</f>
        <v>0</v>
      </c>
      <c r="F48" s="38">
        <f>+'2029'!F48+'2029'!H48</f>
        <v>0</v>
      </c>
      <c r="G48" s="38">
        <f t="shared" si="0"/>
        <v>0</v>
      </c>
      <c r="H48" s="38"/>
      <c r="I48" s="38">
        <f>'2029'!T48</f>
        <v>0</v>
      </c>
      <c r="J48" s="38">
        <f>'2029'!J48</f>
        <v>0</v>
      </c>
      <c r="K48" s="39">
        <f>'2029'!K48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'2029'!A49</f>
        <v>0</v>
      </c>
      <c r="B49" s="38">
        <f>'2029'!B49</f>
        <v>0</v>
      </c>
      <c r="C49" s="39">
        <f>'2029'!C49</f>
        <v>0</v>
      </c>
      <c r="D49" s="38">
        <f>'2029'!D49</f>
        <v>0</v>
      </c>
      <c r="E49" s="38">
        <f>'2029'!E49</f>
        <v>0</v>
      </c>
      <c r="F49" s="38">
        <f>+'2029'!F49+'2029'!H49</f>
        <v>0</v>
      </c>
      <c r="G49" s="38">
        <f t="shared" si="0"/>
        <v>0</v>
      </c>
      <c r="H49" s="38"/>
      <c r="I49" s="38">
        <f>'2029'!T49</f>
        <v>0</v>
      </c>
      <c r="J49" s="38">
        <f>'2029'!J49</f>
        <v>0</v>
      </c>
      <c r="K49" s="39">
        <f>'2029'!K49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'2029'!A50</f>
        <v>0</v>
      </c>
      <c r="B50" s="38">
        <f>'2029'!B50</f>
        <v>0</v>
      </c>
      <c r="C50" s="39">
        <f>'2029'!C50</f>
        <v>0</v>
      </c>
      <c r="D50" s="38">
        <f>'2029'!D50</f>
        <v>0</v>
      </c>
      <c r="E50" s="38">
        <f>'2029'!E50</f>
        <v>0</v>
      </c>
      <c r="F50" s="38">
        <f>+'2029'!F50+'2029'!H50</f>
        <v>0</v>
      </c>
      <c r="G50" s="38">
        <f t="shared" si="0"/>
        <v>0</v>
      </c>
      <c r="H50" s="38"/>
      <c r="I50" s="38">
        <f>'2029'!T50</f>
        <v>0</v>
      </c>
      <c r="J50" s="38">
        <f>'2029'!J50</f>
        <v>0</v>
      </c>
      <c r="K50" s="39">
        <f>'2029'!K50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'2029'!A51</f>
        <v>0</v>
      </c>
      <c r="B51" s="38">
        <f>'2029'!B51</f>
        <v>0</v>
      </c>
      <c r="C51" s="39">
        <f>'2029'!C51</f>
        <v>0</v>
      </c>
      <c r="D51" s="38">
        <f>'2029'!D51</f>
        <v>0</v>
      </c>
      <c r="E51" s="38">
        <f>'2029'!E51</f>
        <v>0</v>
      </c>
      <c r="F51" s="38">
        <f>+'2029'!F51+'2029'!H51</f>
        <v>0</v>
      </c>
      <c r="G51" s="38">
        <f t="shared" si="0"/>
        <v>0</v>
      </c>
      <c r="H51" s="38"/>
      <c r="I51" s="38">
        <f>'2029'!T51</f>
        <v>0</v>
      </c>
      <c r="J51" s="38">
        <f>'2029'!J51</f>
        <v>0</v>
      </c>
      <c r="K51" s="39">
        <f>'2029'!K51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'2029'!A52</f>
        <v>0</v>
      </c>
      <c r="B52" s="38">
        <f>'2029'!B52</f>
        <v>0</v>
      </c>
      <c r="C52" s="39">
        <f>'2029'!C52</f>
        <v>0</v>
      </c>
      <c r="D52" s="38">
        <f>'2029'!D52</f>
        <v>0</v>
      </c>
      <c r="E52" s="38">
        <f>'2029'!E52</f>
        <v>0</v>
      </c>
      <c r="F52" s="38">
        <f>+'2029'!F52+'2029'!H52</f>
        <v>0</v>
      </c>
      <c r="G52" s="38">
        <f t="shared" si="0"/>
        <v>0</v>
      </c>
      <c r="H52" s="38"/>
      <c r="I52" s="38">
        <f>'2029'!T52</f>
        <v>0</v>
      </c>
      <c r="J52" s="38">
        <f>'2029'!J52</f>
        <v>0</v>
      </c>
      <c r="K52" s="39">
        <f>'2029'!K52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'2029'!A53</f>
        <v>0</v>
      </c>
      <c r="B53" s="38">
        <f>'2029'!B53</f>
        <v>0</v>
      </c>
      <c r="C53" s="39">
        <f>'2029'!C53</f>
        <v>0</v>
      </c>
      <c r="D53" s="38">
        <f>'2029'!D53</f>
        <v>0</v>
      </c>
      <c r="E53" s="38">
        <f>'2029'!E53</f>
        <v>0</v>
      </c>
      <c r="F53" s="38">
        <f>+'2029'!F53+'2029'!H53</f>
        <v>0</v>
      </c>
      <c r="G53" s="38">
        <f t="shared" si="0"/>
        <v>0</v>
      </c>
      <c r="H53" s="38"/>
      <c r="I53" s="38">
        <f>'2029'!T53</f>
        <v>0</v>
      </c>
      <c r="J53" s="38">
        <v>0</v>
      </c>
      <c r="K53" s="39">
        <f>'2029'!K53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2030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918913.92765957443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918913.92765957443</v>
      </c>
      <c r="T54" s="61">
        <f>SUM(T3:T52)</f>
        <v>889531.7220949264</v>
      </c>
      <c r="U54" s="58"/>
    </row>
  </sheetData>
  <conditionalFormatting sqref="A3:K53">
    <cfRule type="cellIs" dxfId="8" priority="12" operator="equal">
      <formula>0</formula>
    </cfRule>
  </conditionalFormatting>
  <conditionalFormatting sqref="N3:N53 U3:U53">
    <cfRule type="cellIs" dxfId="7" priority="3" operator="equal">
      <formula>"abgelaufen"</formula>
    </cfRule>
  </conditionalFormatting>
  <conditionalFormatting sqref="U3:U53">
    <cfRule type="cellIs" dxfId="6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'2017'!K1+14</f>
        <v>2031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2031</v>
      </c>
      <c r="I2" s="40" t="str">
        <f>"Bestandeswert 
Anfang "&amp;K1</f>
        <v>Bestandeswert 
Anfang 2031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2031</v>
      </c>
      <c r="O2" s="43" t="s">
        <v>7</v>
      </c>
      <c r="P2" s="40" t="str">
        <f>"Abschreibung
im Jahr "&amp;K1</f>
        <v>Abschreibung
im Jahr 2031</v>
      </c>
      <c r="Q2" s="40" t="str">
        <f>"zusätzliche Abschreibungen im Jahr "&amp;K1</f>
        <v>zusätzliche Abschreibungen im Jahr 2031</v>
      </c>
      <c r="R2" s="42" t="str">
        <f>"kumulierte
Abschreibungen
Ende "&amp;K1</f>
        <v>kumulierte
Abschreibungen
Ende 2031</v>
      </c>
      <c r="S2" s="44" t="str">
        <f>"Buchwert
Anfang " &amp;K1</f>
        <v>Buchwert
Anfang 2031</v>
      </c>
      <c r="T2" s="40" t="str">
        <f>"Buchwert 
ohne Neuinvest.
Ende "&amp;K1</f>
        <v>Buchwert 
ohne Neuinvest.
Ende 2031</v>
      </c>
      <c r="U2" s="45" t="str">
        <f>"Rest-ND
Ende "&amp;K1</f>
        <v>Rest-ND
Ende 2031</v>
      </c>
    </row>
    <row r="3" spans="1:21" x14ac:dyDescent="0.2">
      <c r="A3" s="65" t="str">
        <f>'2030'!A3</f>
        <v>xxx</v>
      </c>
      <c r="B3" s="38" t="str">
        <f>'2030'!B3</f>
        <v>Pumpwerk …..</v>
      </c>
      <c r="C3" s="39">
        <f>'2030'!C3</f>
        <v>1950</v>
      </c>
      <c r="D3" s="38">
        <f>'2030'!D3</f>
        <v>0</v>
      </c>
      <c r="E3" s="38">
        <f>'2030'!E3</f>
        <v>0</v>
      </c>
      <c r="F3" s="38">
        <f>+'2030'!F3+'2030'!H3</f>
        <v>0</v>
      </c>
      <c r="G3" s="38">
        <f t="shared" ref="G3:G53" si="0">+D3-E3-F3</f>
        <v>0</v>
      </c>
      <c r="H3" s="38"/>
      <c r="I3" s="38">
        <f>'2030'!T3</f>
        <v>0</v>
      </c>
      <c r="J3" s="38">
        <f>'2030'!J3</f>
        <v>25</v>
      </c>
      <c r="K3" s="39">
        <f>'2030'!K3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'2030'!A4</f>
        <v>xxx</v>
      </c>
      <c r="B4" s="38" t="str">
        <f>'2030'!B4</f>
        <v>Pumpwerk …..</v>
      </c>
      <c r="C4" s="39">
        <f>'2030'!C4</f>
        <v>2010</v>
      </c>
      <c r="D4" s="38">
        <f>'2030'!D4</f>
        <v>254250</v>
      </c>
      <c r="E4" s="38">
        <f>'2030'!E4</f>
        <v>0</v>
      </c>
      <c r="F4" s="38">
        <f>+'2030'!F4+'2030'!H4</f>
        <v>0</v>
      </c>
      <c r="G4" s="38">
        <f t="shared" si="0"/>
        <v>254250</v>
      </c>
      <c r="H4" s="38"/>
      <c r="I4" s="38">
        <f>'2030'!T4</f>
        <v>50850</v>
      </c>
      <c r="J4" s="38">
        <f>'2030'!J4</f>
        <v>25</v>
      </c>
      <c r="K4" s="39">
        <f>'2030'!K4</f>
        <v>2017</v>
      </c>
      <c r="L4" s="22">
        <f t="shared" si="1"/>
        <v>2011</v>
      </c>
      <c r="M4" s="22">
        <f t="shared" si="2"/>
        <v>2035</v>
      </c>
      <c r="N4" s="23">
        <f t="shared" si="3"/>
        <v>21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213570</v>
      </c>
      <c r="S4" s="27">
        <f t="shared" si="7"/>
        <v>50850</v>
      </c>
      <c r="T4" s="25">
        <f t="shared" si="8"/>
        <v>40680</v>
      </c>
      <c r="U4" s="23">
        <f t="shared" si="9"/>
        <v>4</v>
      </c>
    </row>
    <row r="5" spans="1:21" x14ac:dyDescent="0.2">
      <c r="A5" s="65">
        <f>'2030'!A5</f>
        <v>0</v>
      </c>
      <c r="B5" s="38">
        <f>'2030'!B5</f>
        <v>0</v>
      </c>
      <c r="C5" s="39">
        <f>'2030'!C5</f>
        <v>0</v>
      </c>
      <c r="D5" s="38">
        <f>'2030'!D5</f>
        <v>0</v>
      </c>
      <c r="E5" s="38">
        <f>'2030'!E5</f>
        <v>0</v>
      </c>
      <c r="F5" s="38">
        <f>+'2030'!F5+'2030'!H5</f>
        <v>0</v>
      </c>
      <c r="G5" s="38">
        <f t="shared" si="0"/>
        <v>0</v>
      </c>
      <c r="H5" s="38"/>
      <c r="I5" s="38">
        <f>'2030'!T5</f>
        <v>0</v>
      </c>
      <c r="J5" s="38">
        <f>'2030'!J5</f>
        <v>0</v>
      </c>
      <c r="K5" s="39">
        <f>'2030'!K5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'2030'!A6</f>
        <v>xxx</v>
      </c>
      <c r="B6" s="38" t="str">
        <f>'2030'!B6</f>
        <v>Reservoir ……</v>
      </c>
      <c r="C6" s="39">
        <f>'2030'!C6</f>
        <v>1995</v>
      </c>
      <c r="D6" s="38">
        <f>'2030'!D6</f>
        <v>18420</v>
      </c>
      <c r="E6" s="38">
        <f>'2030'!E6</f>
        <v>0</v>
      </c>
      <c r="F6" s="38">
        <f>+'2030'!F6+'2030'!H6</f>
        <v>0</v>
      </c>
      <c r="G6" s="38">
        <f t="shared" si="0"/>
        <v>18420</v>
      </c>
      <c r="H6" s="38"/>
      <c r="I6" s="38">
        <f>'2030'!T6</f>
        <v>0</v>
      </c>
      <c r="J6" s="38">
        <f>'2030'!J6</f>
        <v>25</v>
      </c>
      <c r="K6" s="39">
        <f>'2030'!K6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'2030'!A7</f>
        <v>xxx</v>
      </c>
      <c r="B7" s="38" t="str">
        <f>'2030'!B7</f>
        <v>Reservoir ……</v>
      </c>
      <c r="C7" s="39">
        <f>'2030'!C7</f>
        <v>2000</v>
      </c>
      <c r="D7" s="38">
        <f>'2030'!D7</f>
        <v>54880</v>
      </c>
      <c r="E7" s="38">
        <f>'2030'!E7</f>
        <v>0</v>
      </c>
      <c r="F7" s="38">
        <f>+'2030'!F7+'2030'!H7</f>
        <v>0</v>
      </c>
      <c r="G7" s="38">
        <f t="shared" si="0"/>
        <v>54880</v>
      </c>
      <c r="H7" s="38"/>
      <c r="I7" s="38">
        <f>'2030'!T7</f>
        <v>0</v>
      </c>
      <c r="J7" s="38">
        <f>'2030'!J7</f>
        <v>25</v>
      </c>
      <c r="K7" s="39">
        <f>'2030'!K7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'2030'!A8</f>
        <v>0</v>
      </c>
      <c r="B8" s="38">
        <f>'2030'!B8</f>
        <v>0</v>
      </c>
      <c r="C8" s="39">
        <f>'2030'!C8</f>
        <v>0</v>
      </c>
      <c r="D8" s="38">
        <f>'2030'!D8</f>
        <v>0</v>
      </c>
      <c r="E8" s="38">
        <f>'2030'!E8</f>
        <v>0</v>
      </c>
      <c r="F8" s="38">
        <f>+'2030'!F8+'2030'!H8</f>
        <v>0</v>
      </c>
      <c r="G8" s="38">
        <f t="shared" si="0"/>
        <v>0</v>
      </c>
      <c r="H8" s="38"/>
      <c r="I8" s="38">
        <f>'2030'!T8</f>
        <v>0</v>
      </c>
      <c r="J8" s="38">
        <f>'2030'!J8</f>
        <v>0</v>
      </c>
      <c r="K8" s="39">
        <f>'2030'!K8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'2030'!A9</f>
        <v>xxx</v>
      </c>
      <c r="B9" s="38" t="str">
        <f>'2030'!B9</f>
        <v>Wasserleitung ….</v>
      </c>
      <c r="C9" s="39">
        <f>'2030'!C9</f>
        <v>2012</v>
      </c>
      <c r="D9" s="38">
        <f>'2030'!D9</f>
        <v>336610</v>
      </c>
      <c r="E9" s="38">
        <f>'2030'!E9</f>
        <v>0</v>
      </c>
      <c r="F9" s="38">
        <f>+'2030'!F9+'2030'!H9</f>
        <v>36950</v>
      </c>
      <c r="G9" s="38">
        <f t="shared" si="0"/>
        <v>299660</v>
      </c>
      <c r="H9" s="38"/>
      <c r="I9" s="38">
        <f>'2030'!T9</f>
        <v>116307.69230769234</v>
      </c>
      <c r="J9" s="38">
        <v>30</v>
      </c>
      <c r="K9" s="39">
        <f>'2030'!K9</f>
        <v>2017</v>
      </c>
      <c r="L9" s="22">
        <f t="shared" si="1"/>
        <v>2013</v>
      </c>
      <c r="M9" s="22">
        <f t="shared" si="2"/>
        <v>2042</v>
      </c>
      <c r="N9" s="23">
        <f t="shared" si="3"/>
        <v>19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193044.61538461535</v>
      </c>
      <c r="S9" s="27">
        <f t="shared" si="7"/>
        <v>116307.69230769234</v>
      </c>
      <c r="T9" s="25">
        <f t="shared" si="8"/>
        <v>106615.38461538465</v>
      </c>
      <c r="U9" s="23">
        <f t="shared" si="9"/>
        <v>11</v>
      </c>
    </row>
    <row r="10" spans="1:21" x14ac:dyDescent="0.2">
      <c r="A10" s="65" t="str">
        <f>'2030'!A10</f>
        <v>xxx</v>
      </c>
      <c r="B10" s="38" t="str">
        <f>'2030'!B10</f>
        <v>Wasserleitung ….</v>
      </c>
      <c r="C10" s="39">
        <f>'2030'!C10</f>
        <v>2008</v>
      </c>
      <c r="D10" s="38">
        <f>'2030'!D10</f>
        <v>1980</v>
      </c>
      <c r="E10" s="38">
        <f>'2030'!E10</f>
        <v>0</v>
      </c>
      <c r="F10" s="38">
        <f>+'2030'!F10+'2030'!H10</f>
        <v>1980</v>
      </c>
      <c r="G10" s="38">
        <f t="shared" si="0"/>
        <v>0</v>
      </c>
      <c r="H10" s="38"/>
      <c r="I10" s="38">
        <f>'2030'!T10</f>
        <v>0</v>
      </c>
      <c r="J10" s="38">
        <v>30</v>
      </c>
      <c r="K10" s="39">
        <f>'2030'!K10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23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'2030'!A11</f>
        <v>xxx</v>
      </c>
      <c r="B11" s="38" t="str">
        <f>'2030'!B11</f>
        <v>Wasserleitung ….</v>
      </c>
      <c r="C11" s="39">
        <f>'2030'!C11</f>
        <v>2015</v>
      </c>
      <c r="D11" s="38">
        <f>'2030'!D11</f>
        <v>116870</v>
      </c>
      <c r="E11" s="38">
        <f>'2030'!E11</f>
        <v>0</v>
      </c>
      <c r="F11" s="38">
        <f>+'2030'!F11+'2030'!H11</f>
        <v>0</v>
      </c>
      <c r="G11" s="38">
        <f t="shared" si="0"/>
        <v>116870</v>
      </c>
      <c r="H11" s="38"/>
      <c r="I11" s="38">
        <f>'2030'!T11</f>
        <v>54960</v>
      </c>
      <c r="J11" s="38">
        <v>30</v>
      </c>
      <c r="K11" s="39">
        <f>'2030'!K11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16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65574</v>
      </c>
      <c r="S11" s="27">
        <f t="shared" si="7"/>
        <v>54960</v>
      </c>
      <c r="T11" s="25">
        <f t="shared" si="8"/>
        <v>51296</v>
      </c>
      <c r="U11" s="23">
        <f t="shared" si="9"/>
        <v>14</v>
      </c>
    </row>
    <row r="12" spans="1:21" x14ac:dyDescent="0.2">
      <c r="A12" s="65" t="str">
        <f>'2030'!A12</f>
        <v>xxx</v>
      </c>
      <c r="B12" s="38" t="str">
        <f>'2030'!B12</f>
        <v>Wasserleitung ….</v>
      </c>
      <c r="C12" s="39">
        <f>'2030'!C12</f>
        <v>2008</v>
      </c>
      <c r="D12" s="38">
        <f>'2030'!D12</f>
        <v>1300</v>
      </c>
      <c r="E12" s="38">
        <f>'2030'!E12</f>
        <v>0</v>
      </c>
      <c r="F12" s="38">
        <f>+'2030'!F12+'2030'!H12</f>
        <v>1300</v>
      </c>
      <c r="G12" s="38">
        <f t="shared" si="0"/>
        <v>0</v>
      </c>
      <c r="H12" s="38"/>
      <c r="I12" s="38">
        <f>'2030'!T12</f>
        <v>0</v>
      </c>
      <c r="J12" s="38">
        <v>30</v>
      </c>
      <c r="K12" s="39">
        <f>'2030'!K12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23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'2030'!A13</f>
        <v>xxx</v>
      </c>
      <c r="B13" s="38" t="str">
        <f>'2030'!B13</f>
        <v>Wasserleitung ….</v>
      </c>
      <c r="C13" s="39">
        <f>'2030'!C13</f>
        <v>2009</v>
      </c>
      <c r="D13" s="38">
        <f>'2030'!D13</f>
        <v>89770</v>
      </c>
      <c r="E13" s="38">
        <f>'2030'!E13</f>
        <v>0</v>
      </c>
      <c r="F13" s="38">
        <f>+'2030'!F13+'2030'!H13</f>
        <v>89770</v>
      </c>
      <c r="G13" s="38">
        <f t="shared" si="0"/>
        <v>0</v>
      </c>
      <c r="H13" s="38"/>
      <c r="I13" s="38">
        <f>'2030'!T13</f>
        <v>0</v>
      </c>
      <c r="J13" s="38">
        <v>30</v>
      </c>
      <c r="K13" s="39">
        <f>'2030'!K13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22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'2030'!A14</f>
        <v>xxx</v>
      </c>
      <c r="B14" s="38" t="str">
        <f>'2030'!B14</f>
        <v>Wasserleitung ….</v>
      </c>
      <c r="C14" s="39">
        <f>'2030'!C14</f>
        <v>2016</v>
      </c>
      <c r="D14" s="38">
        <f>'2030'!D14</f>
        <v>88778.85</v>
      </c>
      <c r="E14" s="38">
        <f>'2030'!E14</f>
        <v>0</v>
      </c>
      <c r="F14" s="38">
        <f>+'2030'!F14+'2030'!H14</f>
        <v>0</v>
      </c>
      <c r="G14" s="38">
        <f t="shared" si="0"/>
        <v>88778.85</v>
      </c>
      <c r="H14" s="38"/>
      <c r="I14" s="38">
        <f>'2030'!T14</f>
        <v>47348.799999999988</v>
      </c>
      <c r="J14" s="38">
        <v>30</v>
      </c>
      <c r="K14" s="39">
        <f>'2030'!K14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15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44389.35000000002</v>
      </c>
      <c r="S14" s="27">
        <f t="shared" si="7"/>
        <v>47348.799999999988</v>
      </c>
      <c r="T14" s="25">
        <f t="shared" si="8"/>
        <v>44389.499999999985</v>
      </c>
      <c r="U14" s="23">
        <f t="shared" si="9"/>
        <v>15</v>
      </c>
    </row>
    <row r="15" spans="1:21" x14ac:dyDescent="0.2">
      <c r="A15" s="65" t="str">
        <f>'2030'!A15</f>
        <v>xxx</v>
      </c>
      <c r="B15" s="38" t="str">
        <f>'2030'!B15</f>
        <v>Wasserleitung ….</v>
      </c>
      <c r="C15" s="39">
        <f>'2030'!C15</f>
        <v>2016</v>
      </c>
      <c r="D15" s="38">
        <f>'2030'!D15</f>
        <v>3249.05</v>
      </c>
      <c r="E15" s="38">
        <f>'2030'!E15</f>
        <v>0</v>
      </c>
      <c r="F15" s="38">
        <f>+'2030'!F15+'2030'!H15</f>
        <v>0</v>
      </c>
      <c r="G15" s="38">
        <f t="shared" si="0"/>
        <v>3249.05</v>
      </c>
      <c r="H15" s="38"/>
      <c r="I15" s="38">
        <f>'2030'!T15</f>
        <v>1732.799999999999</v>
      </c>
      <c r="J15" s="38">
        <v>30</v>
      </c>
      <c r="K15" s="39">
        <f>'2030'!K15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15</v>
      </c>
      <c r="O15" s="24">
        <f t="shared" si="4"/>
        <v>108.29999999999994</v>
      </c>
      <c r="P15" s="25">
        <f t="shared" si="5"/>
        <v>108.29999999999994</v>
      </c>
      <c r="Q15" s="25"/>
      <c r="R15" s="26">
        <f t="shared" si="6"/>
        <v>1624.5500000000011</v>
      </c>
      <c r="S15" s="27">
        <f t="shared" si="7"/>
        <v>1732.799999999999</v>
      </c>
      <c r="T15" s="25">
        <f t="shared" si="8"/>
        <v>1624.4999999999991</v>
      </c>
      <c r="U15" s="23">
        <f t="shared" si="9"/>
        <v>15</v>
      </c>
    </row>
    <row r="16" spans="1:21" x14ac:dyDescent="0.2">
      <c r="A16" s="65">
        <f>'2030'!A16</f>
        <v>0</v>
      </c>
      <c r="B16" s="38">
        <f>'2030'!B16</f>
        <v>0</v>
      </c>
      <c r="C16" s="39">
        <f>'2030'!C16</f>
        <v>0</v>
      </c>
      <c r="D16" s="38">
        <f>'2030'!D16</f>
        <v>0</v>
      </c>
      <c r="E16" s="38">
        <f>'2030'!E16</f>
        <v>0</v>
      </c>
      <c r="F16" s="38">
        <f>+'2030'!F16+'2030'!H16</f>
        <v>0</v>
      </c>
      <c r="G16" s="38">
        <f t="shared" si="0"/>
        <v>0</v>
      </c>
      <c r="H16" s="38"/>
      <c r="I16" s="38">
        <f>'2030'!T16</f>
        <v>0</v>
      </c>
      <c r="J16" s="38">
        <f>'2030'!J16</f>
        <v>0</v>
      </c>
      <c r="K16" s="39">
        <f>'2030'!K16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'2030'!A17</f>
        <v>xxx</v>
      </c>
      <c r="B17" s="38" t="str">
        <f>'2030'!B17</f>
        <v>Land Parzelle Nr. xy</v>
      </c>
      <c r="C17" s="39">
        <f>'2030'!C17</f>
        <v>0</v>
      </c>
      <c r="D17" s="38">
        <f>'2030'!D17</f>
        <v>0</v>
      </c>
      <c r="E17" s="38">
        <f>'2030'!E17</f>
        <v>0</v>
      </c>
      <c r="F17" s="38">
        <f>+'2030'!F17+'2030'!H17</f>
        <v>0</v>
      </c>
      <c r="G17" s="38">
        <f t="shared" si="0"/>
        <v>0</v>
      </c>
      <c r="H17" s="38"/>
      <c r="I17" s="38">
        <f>'2030'!T17</f>
        <v>0</v>
      </c>
      <c r="J17" s="38" t="str">
        <f>'2030'!J17</f>
        <v>ewig</v>
      </c>
      <c r="K17" s="39">
        <f>'2030'!K17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'2030'!A18</f>
        <v>xxx</v>
      </c>
      <c r="B18" s="38" t="str">
        <f>'2030'!B18</f>
        <v>Land Parzelle Nr. xy</v>
      </c>
      <c r="C18" s="39">
        <f>'2030'!C18</f>
        <v>0</v>
      </c>
      <c r="D18" s="38">
        <f>'2030'!D18</f>
        <v>1770</v>
      </c>
      <c r="E18" s="38">
        <f>'2030'!E18</f>
        <v>0</v>
      </c>
      <c r="F18" s="38">
        <f>+'2030'!F18+'2030'!H18</f>
        <v>0</v>
      </c>
      <c r="G18" s="38">
        <f t="shared" si="0"/>
        <v>1770</v>
      </c>
      <c r="H18" s="38"/>
      <c r="I18" s="38">
        <f>'2030'!T18</f>
        <v>1770</v>
      </c>
      <c r="J18" s="38" t="str">
        <f>'2030'!J18</f>
        <v>ewig</v>
      </c>
      <c r="K18" s="39">
        <f>'2030'!K18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'2030'!A19</f>
        <v>xxx</v>
      </c>
      <c r="B19" s="38" t="str">
        <f>'2030'!B19</f>
        <v>Land Parzelle Nr. xy</v>
      </c>
      <c r="C19" s="39">
        <f>'2030'!C19</f>
        <v>0</v>
      </c>
      <c r="D19" s="38">
        <f>'2030'!D19</f>
        <v>35957</v>
      </c>
      <c r="E19" s="38">
        <f>'2030'!E19</f>
        <v>0</v>
      </c>
      <c r="F19" s="38">
        <f>+'2030'!F19+'2030'!H19</f>
        <v>0</v>
      </c>
      <c r="G19" s="38">
        <f t="shared" si="0"/>
        <v>35957</v>
      </c>
      <c r="H19" s="38"/>
      <c r="I19" s="38">
        <f>'2030'!T19</f>
        <v>35957</v>
      </c>
      <c r="J19" s="38" t="str">
        <f>'2030'!J19</f>
        <v>ewig</v>
      </c>
      <c r="K19" s="39">
        <f>'2030'!K19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'2030'!A20</f>
        <v>xxx</v>
      </c>
      <c r="B20" s="38" t="str">
        <f>'2030'!B20</f>
        <v>Land Parzelle Nr. xy</v>
      </c>
      <c r="C20" s="39">
        <f>'2030'!C20</f>
        <v>0</v>
      </c>
      <c r="D20" s="38">
        <f>'2030'!D20</f>
        <v>63</v>
      </c>
      <c r="E20" s="38">
        <f>'2030'!E20</f>
        <v>0</v>
      </c>
      <c r="F20" s="38">
        <f>+'2030'!F20+'2030'!H20</f>
        <v>0</v>
      </c>
      <c r="G20" s="38">
        <f t="shared" si="0"/>
        <v>63</v>
      </c>
      <c r="H20" s="38"/>
      <c r="I20" s="38">
        <f>'2030'!T20</f>
        <v>63</v>
      </c>
      <c r="J20" s="38" t="str">
        <f>'2030'!J20</f>
        <v>ewig</v>
      </c>
      <c r="K20" s="39">
        <f>'2030'!K20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'2030'!A21</f>
        <v>xxx</v>
      </c>
      <c r="B21" s="38" t="str">
        <f>'2030'!B21</f>
        <v>Land Parzelle Nr. xy</v>
      </c>
      <c r="C21" s="39">
        <f>'2030'!C21</f>
        <v>0</v>
      </c>
      <c r="D21" s="38">
        <f>'2030'!D21</f>
        <v>0</v>
      </c>
      <c r="E21" s="38">
        <f>'2030'!E21</f>
        <v>0</v>
      </c>
      <c r="F21" s="38">
        <f>+'2030'!F21+'2030'!H21</f>
        <v>0</v>
      </c>
      <c r="G21" s="38">
        <f t="shared" si="0"/>
        <v>0</v>
      </c>
      <c r="H21" s="38"/>
      <c r="I21" s="38">
        <f>'2030'!T21</f>
        <v>0</v>
      </c>
      <c r="J21" s="38" t="str">
        <f>'2030'!J21</f>
        <v>ewig</v>
      </c>
      <c r="K21" s="39">
        <f>'2030'!K21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'2030'!A22</f>
        <v>xxx</v>
      </c>
      <c r="B22" s="38" t="str">
        <f>'2030'!B22</f>
        <v>Land Parzelle Nr. xy</v>
      </c>
      <c r="C22" s="39">
        <f>'2030'!C22</f>
        <v>0</v>
      </c>
      <c r="D22" s="38">
        <f>'2030'!D22</f>
        <v>298358</v>
      </c>
      <c r="E22" s="38">
        <f>'2030'!E22</f>
        <v>0</v>
      </c>
      <c r="F22" s="38">
        <f>+'2030'!F22+'2030'!H22</f>
        <v>0</v>
      </c>
      <c r="G22" s="38">
        <f t="shared" si="0"/>
        <v>298358</v>
      </c>
      <c r="H22" s="38"/>
      <c r="I22" s="38">
        <f>'2030'!T22</f>
        <v>298358</v>
      </c>
      <c r="J22" s="38" t="str">
        <f>'2030'!J22</f>
        <v>ewig</v>
      </c>
      <c r="K22" s="39">
        <f>'2030'!K22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'2030'!A23</f>
        <v>xxx</v>
      </c>
      <c r="B23" s="38" t="str">
        <f>'2030'!B23</f>
        <v>Land Parzelle Nr. xy</v>
      </c>
      <c r="C23" s="39">
        <f>'2030'!C23</f>
        <v>0</v>
      </c>
      <c r="D23" s="38">
        <f>'2030'!D23</f>
        <v>1540</v>
      </c>
      <c r="E23" s="38">
        <f>'2030'!E23</f>
        <v>0</v>
      </c>
      <c r="F23" s="38">
        <f>+'2030'!F23+'2030'!H23</f>
        <v>0</v>
      </c>
      <c r="G23" s="38">
        <f t="shared" si="0"/>
        <v>1540</v>
      </c>
      <c r="H23" s="38"/>
      <c r="I23" s="38">
        <f>'2030'!T23</f>
        <v>1540</v>
      </c>
      <c r="J23" s="38" t="str">
        <f>'2030'!J23</f>
        <v>ewig</v>
      </c>
      <c r="K23" s="39">
        <f>'2030'!K23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'2030'!A24</f>
        <v>xxx</v>
      </c>
      <c r="B24" s="38" t="str">
        <f>'2030'!B24</f>
        <v>Land Parzelle Nr. xy</v>
      </c>
      <c r="C24" s="39">
        <f>'2030'!C24</f>
        <v>0</v>
      </c>
      <c r="D24" s="38">
        <f>'2030'!D24</f>
        <v>3348</v>
      </c>
      <c r="E24" s="38">
        <f>'2030'!E24</f>
        <v>0</v>
      </c>
      <c r="F24" s="38">
        <f>+'2030'!F24+'2030'!H24</f>
        <v>0</v>
      </c>
      <c r="G24" s="38">
        <f t="shared" si="0"/>
        <v>3348</v>
      </c>
      <c r="H24" s="38"/>
      <c r="I24" s="38">
        <f>'2030'!T24</f>
        <v>3348</v>
      </c>
      <c r="J24" s="38" t="str">
        <f>'2030'!J24</f>
        <v>ewig</v>
      </c>
      <c r="K24" s="39">
        <f>'2030'!K24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'2030'!A25</f>
        <v>xxx</v>
      </c>
      <c r="B25" s="38" t="str">
        <f>'2030'!B25</f>
        <v>Land Parzelle Nr. xy</v>
      </c>
      <c r="C25" s="39">
        <f>'2030'!C25</f>
        <v>0</v>
      </c>
      <c r="D25" s="38">
        <f>'2030'!D25</f>
        <v>269</v>
      </c>
      <c r="E25" s="38">
        <f>'2030'!E25</f>
        <v>0</v>
      </c>
      <c r="F25" s="38">
        <f>+'2030'!F25+'2030'!H25</f>
        <v>0</v>
      </c>
      <c r="G25" s="38">
        <f t="shared" si="0"/>
        <v>269</v>
      </c>
      <c r="H25" s="38"/>
      <c r="I25" s="38">
        <f>'2030'!T25</f>
        <v>269</v>
      </c>
      <c r="J25" s="38" t="str">
        <f>'2030'!J25</f>
        <v>ewig</v>
      </c>
      <c r="K25" s="39">
        <f>'2030'!K25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'2030'!A26</f>
        <v>xxx</v>
      </c>
      <c r="B26" s="38" t="str">
        <f>'2030'!B26</f>
        <v>Land Parzelle Nr. xy</v>
      </c>
      <c r="C26" s="39">
        <f>'2030'!C26</f>
        <v>0</v>
      </c>
      <c r="D26" s="38">
        <f>'2030'!D26</f>
        <v>1001</v>
      </c>
      <c r="E26" s="38">
        <f>'2030'!E26</f>
        <v>0</v>
      </c>
      <c r="F26" s="38">
        <f>+'2030'!F26+'2030'!H26</f>
        <v>0</v>
      </c>
      <c r="G26" s="38">
        <f t="shared" si="0"/>
        <v>1001</v>
      </c>
      <c r="H26" s="38"/>
      <c r="I26" s="38">
        <f>'2030'!T26</f>
        <v>1001</v>
      </c>
      <c r="J26" s="38" t="str">
        <f>'2030'!J26</f>
        <v>ewig</v>
      </c>
      <c r="K26" s="39">
        <f>'2030'!K26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'2030'!A27</f>
        <v>xxx</v>
      </c>
      <c r="B27" s="38" t="str">
        <f>'2030'!B27</f>
        <v>Land Parzelle Nr. xy</v>
      </c>
      <c r="C27" s="39">
        <f>'2030'!C27</f>
        <v>0</v>
      </c>
      <c r="D27" s="38">
        <f>'2030'!D27</f>
        <v>34263</v>
      </c>
      <c r="E27" s="38">
        <f>'2030'!E27</f>
        <v>0</v>
      </c>
      <c r="F27" s="38">
        <f>+'2030'!F27+'2030'!H27</f>
        <v>0</v>
      </c>
      <c r="G27" s="38">
        <f t="shared" si="0"/>
        <v>34263</v>
      </c>
      <c r="H27" s="38"/>
      <c r="I27" s="38">
        <f>'2030'!T27</f>
        <v>34263</v>
      </c>
      <c r="J27" s="38" t="str">
        <f>'2030'!J27</f>
        <v>ewig</v>
      </c>
      <c r="K27" s="39">
        <f>'2030'!K27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'2030'!A28</f>
        <v>xxx</v>
      </c>
      <c r="B28" s="38" t="str">
        <f>'2030'!B28</f>
        <v>Wald Parzelle Nr. xy</v>
      </c>
      <c r="C28" s="39">
        <f>'2030'!C28</f>
        <v>0</v>
      </c>
      <c r="D28" s="38">
        <f>'2030'!D28</f>
        <v>63</v>
      </c>
      <c r="E28" s="38">
        <f>'2030'!E28</f>
        <v>0</v>
      </c>
      <c r="F28" s="38">
        <f>+'2030'!F28+'2030'!H28</f>
        <v>0</v>
      </c>
      <c r="G28" s="38">
        <f t="shared" si="0"/>
        <v>63</v>
      </c>
      <c r="H28" s="38"/>
      <c r="I28" s="38">
        <f>'2030'!T28</f>
        <v>63</v>
      </c>
      <c r="J28" s="38" t="str">
        <f>'2030'!J28</f>
        <v>ewig</v>
      </c>
      <c r="K28" s="39">
        <f>'2030'!K28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'2030'!A29</f>
        <v>xxx</v>
      </c>
      <c r="B29" s="38" t="str">
        <f>'2030'!B29</f>
        <v>Wald Parzelle Nr. xy</v>
      </c>
      <c r="C29" s="39">
        <f>'2030'!C29</f>
        <v>0</v>
      </c>
      <c r="D29" s="38">
        <f>'2030'!D29</f>
        <v>1116</v>
      </c>
      <c r="E29" s="38">
        <f>'2030'!E29</f>
        <v>0</v>
      </c>
      <c r="F29" s="38">
        <f>+'2030'!F29+'2030'!H29</f>
        <v>0</v>
      </c>
      <c r="G29" s="38">
        <f t="shared" si="0"/>
        <v>1116</v>
      </c>
      <c r="H29" s="38"/>
      <c r="I29" s="38">
        <f>'2030'!T29</f>
        <v>1116</v>
      </c>
      <c r="J29" s="38" t="str">
        <f>'2030'!J29</f>
        <v>ewig</v>
      </c>
      <c r="K29" s="39">
        <f>'2030'!K29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'2030'!A30</f>
        <v>xxx</v>
      </c>
      <c r="B30" s="38" t="str">
        <f>'2030'!B30</f>
        <v>Wald Parzelle Nr. xy</v>
      </c>
      <c r="C30" s="39">
        <f>'2030'!C30</f>
        <v>0</v>
      </c>
      <c r="D30" s="38">
        <f>'2030'!D30</f>
        <v>616</v>
      </c>
      <c r="E30" s="38">
        <f>'2030'!E30</f>
        <v>0</v>
      </c>
      <c r="F30" s="38">
        <f>+'2030'!F30+'2030'!H30</f>
        <v>0</v>
      </c>
      <c r="G30" s="38">
        <f t="shared" si="0"/>
        <v>616</v>
      </c>
      <c r="H30" s="38"/>
      <c r="I30" s="38">
        <f>'2030'!T30</f>
        <v>616</v>
      </c>
      <c r="J30" s="38" t="str">
        <f>'2030'!J30</f>
        <v>ewig</v>
      </c>
      <c r="K30" s="39">
        <f>'2030'!K30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'2030'!A31</f>
        <v>xxx</v>
      </c>
      <c r="B31" s="38" t="str">
        <f>'2030'!B31</f>
        <v>Wald Parzelle Nr. xy</v>
      </c>
      <c r="C31" s="39">
        <f>'2030'!C31</f>
        <v>0</v>
      </c>
      <c r="D31" s="38">
        <f>'2030'!D31</f>
        <v>385</v>
      </c>
      <c r="E31" s="38">
        <f>'2030'!E31</f>
        <v>0</v>
      </c>
      <c r="F31" s="38">
        <f>+'2030'!F31+'2030'!H31</f>
        <v>0</v>
      </c>
      <c r="G31" s="38">
        <f t="shared" si="0"/>
        <v>385</v>
      </c>
      <c r="H31" s="38"/>
      <c r="I31" s="38">
        <f>'2030'!T31</f>
        <v>385</v>
      </c>
      <c r="J31" s="38" t="str">
        <f>'2030'!J31</f>
        <v>ewig</v>
      </c>
      <c r="K31" s="39">
        <f>'2030'!K31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'2030'!A32</f>
        <v>xxx</v>
      </c>
      <c r="B32" s="38" t="str">
        <f>'2030'!B32</f>
        <v>Wald Parzelle Nr. xy</v>
      </c>
      <c r="C32" s="39">
        <f>'2030'!C32</f>
        <v>0</v>
      </c>
      <c r="D32" s="38">
        <f>'2030'!D32</f>
        <v>2310</v>
      </c>
      <c r="E32" s="38">
        <f>'2030'!E32</f>
        <v>0</v>
      </c>
      <c r="F32" s="38">
        <f>+'2030'!F32+'2030'!H32</f>
        <v>0</v>
      </c>
      <c r="G32" s="38">
        <f t="shared" si="0"/>
        <v>2310</v>
      </c>
      <c r="H32" s="38"/>
      <c r="I32" s="38">
        <f>'2030'!T32</f>
        <v>2310</v>
      </c>
      <c r="J32" s="38" t="str">
        <f>'2030'!J32</f>
        <v>ewig</v>
      </c>
      <c r="K32" s="39">
        <f>'2030'!K32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'2030'!A33</f>
        <v>xxx</v>
      </c>
      <c r="B33" s="38" t="str">
        <f>'2030'!B33</f>
        <v>Wald Parzelle Nr. xy</v>
      </c>
      <c r="C33" s="39">
        <f>'2030'!C33</f>
        <v>0</v>
      </c>
      <c r="D33" s="38">
        <f>'2030'!D33</f>
        <v>3888</v>
      </c>
      <c r="E33" s="38">
        <f>'2030'!E33</f>
        <v>0</v>
      </c>
      <c r="F33" s="38">
        <f>+'2030'!F33+'2030'!H33</f>
        <v>0</v>
      </c>
      <c r="G33" s="38">
        <f t="shared" si="0"/>
        <v>3888</v>
      </c>
      <c r="H33" s="38"/>
      <c r="I33" s="38">
        <f>'2030'!T33</f>
        <v>3888</v>
      </c>
      <c r="J33" s="38" t="str">
        <f>'2030'!J33</f>
        <v>ewig</v>
      </c>
      <c r="K33" s="39">
        <f>'2030'!K33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'2030'!A34</f>
        <v>xxx</v>
      </c>
      <c r="B34" s="38" t="str">
        <f>'2030'!B34</f>
        <v>Wald Parzelle Nr. xy</v>
      </c>
      <c r="C34" s="39">
        <f>'2030'!C34</f>
        <v>0</v>
      </c>
      <c r="D34" s="38">
        <f>'2030'!D34</f>
        <v>31.6</v>
      </c>
      <c r="E34" s="38">
        <f>'2030'!E34</f>
        <v>0</v>
      </c>
      <c r="F34" s="38">
        <f>+'2030'!F34+'2030'!H34</f>
        <v>0</v>
      </c>
      <c r="G34" s="38">
        <f t="shared" si="0"/>
        <v>31.6</v>
      </c>
      <c r="H34" s="38"/>
      <c r="I34" s="38">
        <f>'2030'!T34</f>
        <v>31.6</v>
      </c>
      <c r="J34" s="38" t="str">
        <f>'2030'!J34</f>
        <v>ewig</v>
      </c>
      <c r="K34" s="39">
        <f>'2030'!K34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'2030'!A35</f>
        <v>0</v>
      </c>
      <c r="B35" s="38">
        <f>'2030'!B35</f>
        <v>0</v>
      </c>
      <c r="C35" s="39">
        <f>'2030'!C35</f>
        <v>0</v>
      </c>
      <c r="D35" s="38">
        <f>'2030'!D35</f>
        <v>0</v>
      </c>
      <c r="E35" s="38">
        <f>'2030'!E35</f>
        <v>0</v>
      </c>
      <c r="F35" s="38">
        <f>+'2030'!F35+'2030'!H35</f>
        <v>0</v>
      </c>
      <c r="G35" s="38">
        <f t="shared" si="0"/>
        <v>0</v>
      </c>
      <c r="H35" s="38"/>
      <c r="I35" s="38">
        <f>'2030'!T35</f>
        <v>0</v>
      </c>
      <c r="J35" s="38">
        <f>'2030'!J35</f>
        <v>0</v>
      </c>
      <c r="K35" s="39">
        <f>'2030'!K35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'2030'!A36</f>
        <v>xxx</v>
      </c>
      <c r="B36" s="38" t="str">
        <f>'2030'!B36</f>
        <v>STWE Nr. xy</v>
      </c>
      <c r="C36" s="39">
        <f>'2030'!C36</f>
        <v>2010</v>
      </c>
      <c r="D36" s="38">
        <f>'2030'!D36</f>
        <v>91830</v>
      </c>
      <c r="E36" s="38">
        <f>'2030'!E36</f>
        <v>0</v>
      </c>
      <c r="F36" s="38">
        <f>+'2030'!F36+'2030'!H36</f>
        <v>0</v>
      </c>
      <c r="G36" s="38">
        <f t="shared" si="0"/>
        <v>91830</v>
      </c>
      <c r="H36" s="38"/>
      <c r="I36" s="38">
        <f>'2030'!T36</f>
        <v>73463.829787234077</v>
      </c>
      <c r="J36" s="38">
        <v>100</v>
      </c>
      <c r="K36" s="39">
        <f>'2030'!K36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21</v>
      </c>
      <c r="O36" s="24">
        <f t="shared" si="4"/>
        <v>918.29787234042601</v>
      </c>
      <c r="P36" s="25">
        <f t="shared" si="5"/>
        <v>918.29787234042601</v>
      </c>
      <c r="Q36" s="25"/>
      <c r="R36" s="26">
        <f t="shared" si="6"/>
        <v>19284.468085106349</v>
      </c>
      <c r="S36" s="27">
        <f t="shared" si="7"/>
        <v>73463.829787234077</v>
      </c>
      <c r="T36" s="25">
        <f t="shared" si="8"/>
        <v>72545.531914893654</v>
      </c>
      <c r="U36" s="23">
        <f t="shared" si="9"/>
        <v>79</v>
      </c>
    </row>
    <row r="37" spans="1:21" x14ac:dyDescent="0.2">
      <c r="A37" s="65" t="str">
        <f>'2030'!A37</f>
        <v>xxx</v>
      </c>
      <c r="B37" s="38" t="str">
        <f>'2030'!B37</f>
        <v>STWE Nr. xy</v>
      </c>
      <c r="C37" s="39">
        <f>'2030'!C37</f>
        <v>2015</v>
      </c>
      <c r="D37" s="38">
        <f>'2030'!D37</f>
        <v>93000</v>
      </c>
      <c r="E37" s="38">
        <f>'2030'!E37</f>
        <v>0</v>
      </c>
      <c r="F37" s="38">
        <f>+'2030'!F37+'2030'!H37</f>
        <v>0</v>
      </c>
      <c r="G37" s="38">
        <f t="shared" si="0"/>
        <v>93000</v>
      </c>
      <c r="H37" s="38"/>
      <c r="I37" s="38">
        <f>'2030'!T37</f>
        <v>79050</v>
      </c>
      <c r="J37" s="38">
        <v>100</v>
      </c>
      <c r="K37" s="39">
        <f>'2030'!K37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16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14880</v>
      </c>
      <c r="S37" s="27">
        <f t="shared" si="7"/>
        <v>79050</v>
      </c>
      <c r="T37" s="25">
        <f t="shared" si="8"/>
        <v>78120</v>
      </c>
      <c r="U37" s="23">
        <f t="shared" si="9"/>
        <v>84</v>
      </c>
    </row>
    <row r="38" spans="1:21" x14ac:dyDescent="0.2">
      <c r="A38" s="65" t="str">
        <f>'2030'!A38</f>
        <v>xxx</v>
      </c>
      <c r="B38" s="38" t="str">
        <f>'2030'!B38</f>
        <v>STWE Nr. xy</v>
      </c>
      <c r="C38" s="39">
        <f>'2030'!C38</f>
        <v>2016</v>
      </c>
      <c r="D38" s="38">
        <f>'2030'!D38</f>
        <v>94000</v>
      </c>
      <c r="E38" s="38">
        <f>'2030'!E38</f>
        <v>0</v>
      </c>
      <c r="F38" s="38">
        <f>+'2030'!F38+'2030'!H38</f>
        <v>0</v>
      </c>
      <c r="G38" s="38">
        <f t="shared" si="0"/>
        <v>94000</v>
      </c>
      <c r="H38" s="38"/>
      <c r="I38" s="38">
        <f>'2030'!T38</f>
        <v>80840</v>
      </c>
      <c r="J38" s="38">
        <v>100</v>
      </c>
      <c r="K38" s="39">
        <f>'2030'!K38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15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14100</v>
      </c>
      <c r="S38" s="27">
        <f t="shared" si="7"/>
        <v>80840</v>
      </c>
      <c r="T38" s="25">
        <f t="shared" si="8"/>
        <v>79900</v>
      </c>
      <c r="U38" s="23">
        <f t="shared" si="9"/>
        <v>85</v>
      </c>
    </row>
    <row r="39" spans="1:21" x14ac:dyDescent="0.2">
      <c r="A39" s="65">
        <f>'2030'!A39</f>
        <v>0</v>
      </c>
      <c r="B39" s="38">
        <f>'2030'!B39</f>
        <v>0</v>
      </c>
      <c r="C39" s="39">
        <f>'2030'!C39</f>
        <v>0</v>
      </c>
      <c r="D39" s="38">
        <f>'2030'!D39</f>
        <v>0</v>
      </c>
      <c r="E39" s="38">
        <f>'2030'!E39</f>
        <v>0</v>
      </c>
      <c r="F39" s="38">
        <f>+'2030'!F39+'2030'!H39</f>
        <v>0</v>
      </c>
      <c r="G39" s="38">
        <f t="shared" si="0"/>
        <v>0</v>
      </c>
      <c r="H39" s="38"/>
      <c r="I39" s="38">
        <f>'2030'!T39</f>
        <v>0</v>
      </c>
      <c r="J39" s="38">
        <f>'2030'!J39</f>
        <v>0</v>
      </c>
      <c r="K39" s="39">
        <f>'2030'!K39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'2030'!A40</f>
        <v>0</v>
      </c>
      <c r="B40" s="38">
        <f>'2030'!B40</f>
        <v>0</v>
      </c>
      <c r="C40" s="39">
        <f>'2030'!C40</f>
        <v>0</v>
      </c>
      <c r="D40" s="38">
        <f>'2030'!D40</f>
        <v>0</v>
      </c>
      <c r="E40" s="38">
        <f>'2030'!E40</f>
        <v>0</v>
      </c>
      <c r="F40" s="38">
        <f>+'2030'!F40+'2030'!H40</f>
        <v>0</v>
      </c>
      <c r="G40" s="38">
        <f t="shared" si="0"/>
        <v>0</v>
      </c>
      <c r="H40" s="38"/>
      <c r="I40" s="38">
        <f>'2030'!T40</f>
        <v>0</v>
      </c>
      <c r="J40" s="38">
        <f>'2030'!J40</f>
        <v>0</v>
      </c>
      <c r="K40" s="39">
        <f>'2030'!K40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'2030'!A41</f>
        <v>0</v>
      </c>
      <c r="B41" s="38">
        <f>'2030'!B41</f>
        <v>0</v>
      </c>
      <c r="C41" s="39">
        <f>'2030'!C41</f>
        <v>0</v>
      </c>
      <c r="D41" s="38">
        <f>'2030'!D41</f>
        <v>0</v>
      </c>
      <c r="E41" s="38">
        <f>'2030'!E41</f>
        <v>0</v>
      </c>
      <c r="F41" s="38">
        <f>+'2030'!F41+'2030'!H41</f>
        <v>0</v>
      </c>
      <c r="G41" s="38">
        <f t="shared" si="0"/>
        <v>0</v>
      </c>
      <c r="H41" s="38"/>
      <c r="I41" s="38">
        <f>'2030'!T41</f>
        <v>0</v>
      </c>
      <c r="J41" s="38">
        <f>'2030'!J41</f>
        <v>0</v>
      </c>
      <c r="K41" s="39">
        <f>'2030'!K41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'2030'!A42</f>
        <v>0</v>
      </c>
      <c r="B42" s="38">
        <f>'2030'!B42</f>
        <v>0</v>
      </c>
      <c r="C42" s="39">
        <f>'2030'!C42</f>
        <v>0</v>
      </c>
      <c r="D42" s="38">
        <f>'2030'!D42</f>
        <v>0</v>
      </c>
      <c r="E42" s="38">
        <f>'2030'!E42</f>
        <v>0</v>
      </c>
      <c r="F42" s="38">
        <f>+'2030'!F42+'2030'!H42</f>
        <v>0</v>
      </c>
      <c r="G42" s="38">
        <f t="shared" si="0"/>
        <v>0</v>
      </c>
      <c r="H42" s="38"/>
      <c r="I42" s="38">
        <f>'2030'!T42</f>
        <v>0</v>
      </c>
      <c r="J42" s="38">
        <f>'2030'!J42</f>
        <v>0</v>
      </c>
      <c r="K42" s="39">
        <f>'2030'!K42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'2030'!A43</f>
        <v>0</v>
      </c>
      <c r="B43" s="38">
        <f>'2030'!B43</f>
        <v>0</v>
      </c>
      <c r="C43" s="39">
        <f>'2030'!C43</f>
        <v>0</v>
      </c>
      <c r="D43" s="38">
        <f>'2030'!D43</f>
        <v>0</v>
      </c>
      <c r="E43" s="38">
        <f>'2030'!E43</f>
        <v>0</v>
      </c>
      <c r="F43" s="38">
        <f>+'2030'!F43+'2030'!H43</f>
        <v>0</v>
      </c>
      <c r="G43" s="38">
        <f t="shared" si="0"/>
        <v>0</v>
      </c>
      <c r="H43" s="38"/>
      <c r="I43" s="38">
        <f>'2030'!T43</f>
        <v>0</v>
      </c>
      <c r="J43" s="38">
        <f>'2030'!J43</f>
        <v>0</v>
      </c>
      <c r="K43" s="39">
        <f>'2030'!K43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'2030'!A44</f>
        <v>0</v>
      </c>
      <c r="B44" s="38">
        <f>'2030'!B44</f>
        <v>0</v>
      </c>
      <c r="C44" s="39">
        <f>'2030'!C44</f>
        <v>0</v>
      </c>
      <c r="D44" s="38">
        <f>'2030'!D44</f>
        <v>0</v>
      </c>
      <c r="E44" s="38">
        <f>'2030'!E44</f>
        <v>0</v>
      </c>
      <c r="F44" s="38">
        <f>+'2030'!F44+'2030'!H44</f>
        <v>0</v>
      </c>
      <c r="G44" s="38">
        <f t="shared" si="0"/>
        <v>0</v>
      </c>
      <c r="H44" s="38"/>
      <c r="I44" s="38">
        <f>'2030'!T44</f>
        <v>0</v>
      </c>
      <c r="J44" s="38">
        <f>'2030'!J44</f>
        <v>0</v>
      </c>
      <c r="K44" s="39">
        <f>'2030'!K44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'2030'!A45</f>
        <v>0</v>
      </c>
      <c r="B45" s="38">
        <f>'2030'!B45</f>
        <v>0</v>
      </c>
      <c r="C45" s="39">
        <f>'2030'!C45</f>
        <v>0</v>
      </c>
      <c r="D45" s="38">
        <f>'2030'!D45</f>
        <v>0</v>
      </c>
      <c r="E45" s="38">
        <f>'2030'!E45</f>
        <v>0</v>
      </c>
      <c r="F45" s="38">
        <f>+'2030'!F45+'2030'!H45</f>
        <v>0</v>
      </c>
      <c r="G45" s="38">
        <f t="shared" si="0"/>
        <v>0</v>
      </c>
      <c r="H45" s="38"/>
      <c r="I45" s="38">
        <f>'2030'!T45</f>
        <v>0</v>
      </c>
      <c r="J45" s="38">
        <f>'2030'!J45</f>
        <v>0</v>
      </c>
      <c r="K45" s="39">
        <f>'2030'!K45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'2030'!A46</f>
        <v>0</v>
      </c>
      <c r="B46" s="38">
        <f>'2030'!B46</f>
        <v>0</v>
      </c>
      <c r="C46" s="39">
        <f>'2030'!C46</f>
        <v>0</v>
      </c>
      <c r="D46" s="38">
        <f>'2030'!D46</f>
        <v>0</v>
      </c>
      <c r="E46" s="38">
        <f>'2030'!E46</f>
        <v>0</v>
      </c>
      <c r="F46" s="38">
        <f>+'2030'!F46+'2030'!H46</f>
        <v>0</v>
      </c>
      <c r="G46" s="38">
        <f t="shared" si="0"/>
        <v>0</v>
      </c>
      <c r="H46" s="38"/>
      <c r="I46" s="38">
        <f>'2030'!T46</f>
        <v>0</v>
      </c>
      <c r="J46" s="38">
        <f>'2030'!J46</f>
        <v>0</v>
      </c>
      <c r="K46" s="39">
        <f>'2030'!K46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'2030'!A47</f>
        <v>0</v>
      </c>
      <c r="B47" s="38">
        <f>'2030'!B47</f>
        <v>0</v>
      </c>
      <c r="C47" s="39">
        <f>'2030'!C47</f>
        <v>0</v>
      </c>
      <c r="D47" s="38">
        <f>'2030'!D47</f>
        <v>0</v>
      </c>
      <c r="E47" s="38">
        <f>'2030'!E47</f>
        <v>0</v>
      </c>
      <c r="F47" s="38">
        <f>+'2030'!F47+'2030'!H47</f>
        <v>0</v>
      </c>
      <c r="G47" s="38">
        <f t="shared" si="0"/>
        <v>0</v>
      </c>
      <c r="H47" s="38"/>
      <c r="I47" s="38">
        <f>'2030'!T47</f>
        <v>0</v>
      </c>
      <c r="J47" s="38">
        <f>'2030'!J47</f>
        <v>0</v>
      </c>
      <c r="K47" s="39">
        <f>'2030'!K47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'2030'!A48</f>
        <v>0</v>
      </c>
      <c r="B48" s="38">
        <f>'2030'!B48</f>
        <v>0</v>
      </c>
      <c r="C48" s="39">
        <f>'2030'!C48</f>
        <v>0</v>
      </c>
      <c r="D48" s="38">
        <f>'2030'!D48</f>
        <v>0</v>
      </c>
      <c r="E48" s="38">
        <f>'2030'!E48</f>
        <v>0</v>
      </c>
      <c r="F48" s="38">
        <f>+'2030'!F48+'2030'!H48</f>
        <v>0</v>
      </c>
      <c r="G48" s="38">
        <f t="shared" si="0"/>
        <v>0</v>
      </c>
      <c r="H48" s="38"/>
      <c r="I48" s="38">
        <f>'2030'!T48</f>
        <v>0</v>
      </c>
      <c r="J48" s="38">
        <f>'2030'!J48</f>
        <v>0</v>
      </c>
      <c r="K48" s="39">
        <f>'2030'!K48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'2030'!A49</f>
        <v>0</v>
      </c>
      <c r="B49" s="38">
        <f>'2030'!B49</f>
        <v>0</v>
      </c>
      <c r="C49" s="39">
        <f>'2030'!C49</f>
        <v>0</v>
      </c>
      <c r="D49" s="38">
        <f>'2030'!D49</f>
        <v>0</v>
      </c>
      <c r="E49" s="38">
        <f>'2030'!E49</f>
        <v>0</v>
      </c>
      <c r="F49" s="38">
        <f>+'2030'!F49+'2030'!H49</f>
        <v>0</v>
      </c>
      <c r="G49" s="38">
        <f t="shared" si="0"/>
        <v>0</v>
      </c>
      <c r="H49" s="38"/>
      <c r="I49" s="38">
        <f>'2030'!T49</f>
        <v>0</v>
      </c>
      <c r="J49" s="38">
        <f>'2030'!J49</f>
        <v>0</v>
      </c>
      <c r="K49" s="39">
        <f>'2030'!K49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'2030'!A50</f>
        <v>0</v>
      </c>
      <c r="B50" s="38">
        <f>'2030'!B50</f>
        <v>0</v>
      </c>
      <c r="C50" s="39">
        <f>'2030'!C50</f>
        <v>0</v>
      </c>
      <c r="D50" s="38">
        <f>'2030'!D50</f>
        <v>0</v>
      </c>
      <c r="E50" s="38">
        <f>'2030'!E50</f>
        <v>0</v>
      </c>
      <c r="F50" s="38">
        <f>+'2030'!F50+'2030'!H50</f>
        <v>0</v>
      </c>
      <c r="G50" s="38">
        <f t="shared" si="0"/>
        <v>0</v>
      </c>
      <c r="H50" s="38"/>
      <c r="I50" s="38">
        <f>'2030'!T50</f>
        <v>0</v>
      </c>
      <c r="J50" s="38">
        <f>'2030'!J50</f>
        <v>0</v>
      </c>
      <c r="K50" s="39">
        <f>'2030'!K50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'2030'!A51</f>
        <v>0</v>
      </c>
      <c r="B51" s="38">
        <f>'2030'!B51</f>
        <v>0</v>
      </c>
      <c r="C51" s="39">
        <f>'2030'!C51</f>
        <v>0</v>
      </c>
      <c r="D51" s="38">
        <f>'2030'!D51</f>
        <v>0</v>
      </c>
      <c r="E51" s="38">
        <f>'2030'!E51</f>
        <v>0</v>
      </c>
      <c r="F51" s="38">
        <f>+'2030'!F51+'2030'!H51</f>
        <v>0</v>
      </c>
      <c r="G51" s="38">
        <f t="shared" si="0"/>
        <v>0</v>
      </c>
      <c r="H51" s="38"/>
      <c r="I51" s="38">
        <f>'2030'!T51</f>
        <v>0</v>
      </c>
      <c r="J51" s="38">
        <f>'2030'!J51</f>
        <v>0</v>
      </c>
      <c r="K51" s="39">
        <f>'2030'!K51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'2030'!A52</f>
        <v>0</v>
      </c>
      <c r="B52" s="38">
        <f>'2030'!B52</f>
        <v>0</v>
      </c>
      <c r="C52" s="39">
        <f>'2030'!C52</f>
        <v>0</v>
      </c>
      <c r="D52" s="38">
        <f>'2030'!D52</f>
        <v>0</v>
      </c>
      <c r="E52" s="38">
        <f>'2030'!E52</f>
        <v>0</v>
      </c>
      <c r="F52" s="38">
        <f>+'2030'!F52+'2030'!H52</f>
        <v>0</v>
      </c>
      <c r="G52" s="38">
        <f t="shared" si="0"/>
        <v>0</v>
      </c>
      <c r="H52" s="38"/>
      <c r="I52" s="38">
        <f>'2030'!T52</f>
        <v>0</v>
      </c>
      <c r="J52" s="38">
        <f>'2030'!J52</f>
        <v>0</v>
      </c>
      <c r="K52" s="39">
        <f>'2030'!K52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'2030'!A53</f>
        <v>0</v>
      </c>
      <c r="B53" s="38">
        <f>'2030'!B53</f>
        <v>0</v>
      </c>
      <c r="C53" s="39">
        <f>'2030'!C53</f>
        <v>0</v>
      </c>
      <c r="D53" s="38">
        <f>'2030'!D53</f>
        <v>0</v>
      </c>
      <c r="E53" s="38">
        <f>'2030'!E53</f>
        <v>0</v>
      </c>
      <c r="F53" s="38">
        <f>+'2030'!F53+'2030'!H53</f>
        <v>0</v>
      </c>
      <c r="G53" s="38">
        <f t="shared" si="0"/>
        <v>0</v>
      </c>
      <c r="H53" s="38"/>
      <c r="I53" s="38">
        <f>'2030'!T53</f>
        <v>0</v>
      </c>
      <c r="J53" s="38">
        <f>'2030'!J53</f>
        <v>0</v>
      </c>
      <c r="K53" s="39">
        <f>'2030'!K53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2031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889531.7220949264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889531.7220949264</v>
      </c>
      <c r="T54" s="61">
        <f>SUM(T3:T52)</f>
        <v>860149.51653027826</v>
      </c>
      <c r="U54" s="58"/>
    </row>
  </sheetData>
  <conditionalFormatting sqref="A3:K53">
    <cfRule type="cellIs" dxfId="5" priority="12" operator="equal">
      <formula>0</formula>
    </cfRule>
  </conditionalFormatting>
  <conditionalFormatting sqref="N3:N53 U3:U53">
    <cfRule type="cellIs" dxfId="4" priority="3" operator="equal">
      <formula>"abgelaufen"</formula>
    </cfRule>
  </conditionalFormatting>
  <conditionalFormatting sqref="U3:U53">
    <cfRule type="cellIs" dxfId="3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'2017'!K1+15</f>
        <v>2032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2032</v>
      </c>
      <c r="I2" s="40" t="str">
        <f>"Bestandeswert 
Anfang "&amp;K1</f>
        <v>Bestandeswert 
Anfang 2032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2032</v>
      </c>
      <c r="O2" s="43" t="s">
        <v>7</v>
      </c>
      <c r="P2" s="40" t="str">
        <f>"Abschreibung
im Jahr "&amp;K1</f>
        <v>Abschreibung
im Jahr 2032</v>
      </c>
      <c r="Q2" s="40" t="str">
        <f>"zusätzliche Abschreibungen im Jahr "&amp;K1</f>
        <v>zusätzliche Abschreibungen im Jahr 2032</v>
      </c>
      <c r="R2" s="42" t="str">
        <f>"kumulierte
Abschreibungen
Ende "&amp;K1</f>
        <v>kumulierte
Abschreibungen
Ende 2032</v>
      </c>
      <c r="S2" s="44" t="str">
        <f>"Buchwert
Anfang " &amp;K1</f>
        <v>Buchwert
Anfang 2032</v>
      </c>
      <c r="T2" s="40" t="str">
        <f>"Buchwert 
ohne Neuinvest.
Ende "&amp;K1</f>
        <v>Buchwert 
ohne Neuinvest.
Ende 2032</v>
      </c>
      <c r="U2" s="45" t="str">
        <f>"Rest-ND
Ende "&amp;K1</f>
        <v>Rest-ND
Ende 2032</v>
      </c>
    </row>
    <row r="3" spans="1:21" x14ac:dyDescent="0.2">
      <c r="A3" s="65" t="str">
        <f>'2031'!A3:K56</f>
        <v>xxx</v>
      </c>
      <c r="B3" s="38" t="str">
        <f>'2031'!B3</f>
        <v>Pumpwerk …..</v>
      </c>
      <c r="C3" s="39">
        <f>'2031'!C3</f>
        <v>1950</v>
      </c>
      <c r="D3" s="38">
        <f>'2031'!D3</f>
        <v>0</v>
      </c>
      <c r="E3" s="38">
        <f>'2031'!E3</f>
        <v>0</v>
      </c>
      <c r="F3" s="38">
        <f>+'2031'!F3+'2031'!H3</f>
        <v>0</v>
      </c>
      <c r="G3" s="38">
        <f t="shared" ref="G3:G53" si="0">+D3-E3-F3</f>
        <v>0</v>
      </c>
      <c r="H3" s="38"/>
      <c r="I3" s="38">
        <f>'2031'!T3</f>
        <v>0</v>
      </c>
      <c r="J3" s="38">
        <f>'2031'!J3</f>
        <v>25</v>
      </c>
      <c r="K3" s="39">
        <f>'2031'!K3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'2031'!A4:K57</f>
        <v>xxx</v>
      </c>
      <c r="B4" s="38" t="str">
        <f>'2031'!B4</f>
        <v>Pumpwerk …..</v>
      </c>
      <c r="C4" s="39">
        <f>'2031'!C4</f>
        <v>2010</v>
      </c>
      <c r="D4" s="38">
        <f>'2031'!D4</f>
        <v>254250</v>
      </c>
      <c r="E4" s="38">
        <f>'2031'!E4</f>
        <v>0</v>
      </c>
      <c r="F4" s="38">
        <f>+'2031'!F4+'2031'!H4</f>
        <v>0</v>
      </c>
      <c r="G4" s="38">
        <f t="shared" si="0"/>
        <v>254250</v>
      </c>
      <c r="H4" s="38"/>
      <c r="I4" s="38">
        <f>'2031'!T4</f>
        <v>40680</v>
      </c>
      <c r="J4" s="38">
        <f>'2031'!J4</f>
        <v>25</v>
      </c>
      <c r="K4" s="39">
        <f>'2031'!K4</f>
        <v>2017</v>
      </c>
      <c r="L4" s="22">
        <f t="shared" si="1"/>
        <v>2011</v>
      </c>
      <c r="M4" s="22">
        <f t="shared" si="2"/>
        <v>2035</v>
      </c>
      <c r="N4" s="23">
        <f t="shared" si="3"/>
        <v>22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223740</v>
      </c>
      <c r="S4" s="27">
        <f t="shared" si="7"/>
        <v>40680</v>
      </c>
      <c r="T4" s="25">
        <f t="shared" si="8"/>
        <v>30510</v>
      </c>
      <c r="U4" s="23">
        <f t="shared" si="9"/>
        <v>3</v>
      </c>
    </row>
    <row r="5" spans="1:21" x14ac:dyDescent="0.2">
      <c r="A5" s="65">
        <f>'2031'!A5:K58</f>
        <v>0</v>
      </c>
      <c r="B5" s="38">
        <f>'2031'!B5</f>
        <v>0</v>
      </c>
      <c r="C5" s="39">
        <f>'2031'!C5</f>
        <v>0</v>
      </c>
      <c r="D5" s="38">
        <f>'2031'!D5</f>
        <v>0</v>
      </c>
      <c r="E5" s="38">
        <f>'2031'!E5</f>
        <v>0</v>
      </c>
      <c r="F5" s="38">
        <f>+'2031'!F5+'2031'!H5</f>
        <v>0</v>
      </c>
      <c r="G5" s="38">
        <f t="shared" si="0"/>
        <v>0</v>
      </c>
      <c r="H5" s="38"/>
      <c r="I5" s="38">
        <f>'2031'!T5</f>
        <v>0</v>
      </c>
      <c r="J5" s="38">
        <f>'2031'!J5</f>
        <v>0</v>
      </c>
      <c r="K5" s="39">
        <f>'2031'!K5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'2031'!A6:K59</f>
        <v>xxx</v>
      </c>
      <c r="B6" s="38" t="str">
        <f>'2031'!B6</f>
        <v>Reservoir ……</v>
      </c>
      <c r="C6" s="39">
        <f>'2031'!C6</f>
        <v>1995</v>
      </c>
      <c r="D6" s="38">
        <f>'2031'!D6</f>
        <v>18420</v>
      </c>
      <c r="E6" s="38">
        <f>'2031'!E6</f>
        <v>0</v>
      </c>
      <c r="F6" s="38">
        <f>+'2031'!F6+'2031'!H6</f>
        <v>0</v>
      </c>
      <c r="G6" s="38">
        <f t="shared" si="0"/>
        <v>18420</v>
      </c>
      <c r="H6" s="38"/>
      <c r="I6" s="38">
        <f>'2031'!T6</f>
        <v>0</v>
      </c>
      <c r="J6" s="38">
        <f>'2031'!J6</f>
        <v>25</v>
      </c>
      <c r="K6" s="39">
        <f>'2031'!K6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'2031'!A7:K60</f>
        <v>xxx</v>
      </c>
      <c r="B7" s="38" t="str">
        <f>'2031'!B7</f>
        <v>Reservoir ……</v>
      </c>
      <c r="C7" s="39">
        <f>'2031'!C7</f>
        <v>2000</v>
      </c>
      <c r="D7" s="38">
        <f>'2031'!D7</f>
        <v>54880</v>
      </c>
      <c r="E7" s="38">
        <f>'2031'!E7</f>
        <v>0</v>
      </c>
      <c r="F7" s="38">
        <f>+'2031'!F7+'2031'!H7</f>
        <v>0</v>
      </c>
      <c r="G7" s="38">
        <f t="shared" si="0"/>
        <v>54880</v>
      </c>
      <c r="H7" s="38"/>
      <c r="I7" s="38">
        <f>'2031'!T7</f>
        <v>0</v>
      </c>
      <c r="J7" s="38">
        <f>'2031'!J7</f>
        <v>25</v>
      </c>
      <c r="K7" s="39">
        <f>'2031'!K7</f>
        <v>2017</v>
      </c>
      <c r="L7" s="22">
        <f t="shared" si="1"/>
        <v>2001</v>
      </c>
      <c r="M7" s="22">
        <f t="shared" si="2"/>
        <v>2025</v>
      </c>
      <c r="N7" s="23" t="str">
        <f t="shared" si="3"/>
        <v>abgelaufen</v>
      </c>
      <c r="O7" s="24">
        <f t="shared" si="4"/>
        <v>0</v>
      </c>
      <c r="P7" s="25">
        <f t="shared" si="5"/>
        <v>0</v>
      </c>
      <c r="Q7" s="25"/>
      <c r="R7" s="26">
        <f t="shared" si="6"/>
        <v>54880</v>
      </c>
      <c r="S7" s="27" t="str">
        <f t="shared" si="7"/>
        <v/>
      </c>
      <c r="T7" s="25">
        <f t="shared" si="8"/>
        <v>0</v>
      </c>
      <c r="U7" s="23">
        <f t="shared" si="9"/>
        <v>0</v>
      </c>
    </row>
    <row r="8" spans="1:21" x14ac:dyDescent="0.2">
      <c r="A8" s="65">
        <f>'2031'!A8:K63</f>
        <v>0</v>
      </c>
      <c r="B8" s="38">
        <f>'2031'!B8</f>
        <v>0</v>
      </c>
      <c r="C8" s="39">
        <f>'2031'!C8</f>
        <v>0</v>
      </c>
      <c r="D8" s="38">
        <f>'2031'!D8</f>
        <v>0</v>
      </c>
      <c r="E8" s="38">
        <f>'2031'!E8</f>
        <v>0</v>
      </c>
      <c r="F8" s="38">
        <f>+'2031'!F8+'2031'!H8</f>
        <v>0</v>
      </c>
      <c r="G8" s="38">
        <f t="shared" si="0"/>
        <v>0</v>
      </c>
      <c r="H8" s="38"/>
      <c r="I8" s="38">
        <f>'2031'!T8</f>
        <v>0</v>
      </c>
      <c r="J8" s="38">
        <f>'2031'!J8</f>
        <v>0</v>
      </c>
      <c r="K8" s="39">
        <f>'2031'!K8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'2031'!A9:K64</f>
        <v>xxx</v>
      </c>
      <c r="B9" s="38" t="str">
        <f>'2031'!B9</f>
        <v>Wasserleitung ….</v>
      </c>
      <c r="C9" s="39">
        <f>'2031'!C9</f>
        <v>2012</v>
      </c>
      <c r="D9" s="38">
        <f>'2031'!D9</f>
        <v>336610</v>
      </c>
      <c r="E9" s="38">
        <f>'2031'!E9</f>
        <v>0</v>
      </c>
      <c r="F9" s="38">
        <f>+'2031'!F9+'2031'!H9</f>
        <v>36950</v>
      </c>
      <c r="G9" s="38">
        <f t="shared" si="0"/>
        <v>299660</v>
      </c>
      <c r="H9" s="38"/>
      <c r="I9" s="38">
        <f>'2031'!T9</f>
        <v>106615.38461538465</v>
      </c>
      <c r="J9" s="38">
        <v>30</v>
      </c>
      <c r="K9" s="39">
        <f>'2031'!K9</f>
        <v>2017</v>
      </c>
      <c r="L9" s="22">
        <f t="shared" si="1"/>
        <v>2013</v>
      </c>
      <c r="M9" s="22">
        <f t="shared" si="2"/>
        <v>2042</v>
      </c>
      <c r="N9" s="23">
        <f t="shared" si="3"/>
        <v>20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202736.92307692303</v>
      </c>
      <c r="S9" s="27">
        <f t="shared" si="7"/>
        <v>106615.38461538465</v>
      </c>
      <c r="T9" s="25">
        <f t="shared" si="8"/>
        <v>96923.076923076966</v>
      </c>
      <c r="U9" s="23">
        <f t="shared" si="9"/>
        <v>10</v>
      </c>
    </row>
    <row r="10" spans="1:21" x14ac:dyDescent="0.2">
      <c r="A10" s="65" t="str">
        <f>'2031'!A10:K65</f>
        <v>xxx</v>
      </c>
      <c r="B10" s="38" t="str">
        <f>'2031'!B10</f>
        <v>Wasserleitung ….</v>
      </c>
      <c r="C10" s="39">
        <f>'2031'!C10</f>
        <v>2008</v>
      </c>
      <c r="D10" s="38">
        <f>'2031'!D10</f>
        <v>1980</v>
      </c>
      <c r="E10" s="38">
        <f>'2031'!E10</f>
        <v>0</v>
      </c>
      <c r="F10" s="38">
        <f>+'2031'!F10+'2031'!H10</f>
        <v>1980</v>
      </c>
      <c r="G10" s="38">
        <f t="shared" si="0"/>
        <v>0</v>
      </c>
      <c r="H10" s="38"/>
      <c r="I10" s="38">
        <f>'2031'!T10</f>
        <v>0</v>
      </c>
      <c r="J10" s="38">
        <v>30</v>
      </c>
      <c r="K10" s="39">
        <f>'2031'!K10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24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'2031'!A11:K66</f>
        <v>xxx</v>
      </c>
      <c r="B11" s="38" t="str">
        <f>'2031'!B11</f>
        <v>Wasserleitung ….</v>
      </c>
      <c r="C11" s="39">
        <f>'2031'!C11</f>
        <v>2015</v>
      </c>
      <c r="D11" s="38">
        <f>'2031'!D11</f>
        <v>116870</v>
      </c>
      <c r="E11" s="38">
        <f>'2031'!E11</f>
        <v>0</v>
      </c>
      <c r="F11" s="38">
        <f>+'2031'!F11+'2031'!H11</f>
        <v>0</v>
      </c>
      <c r="G11" s="38">
        <f t="shared" si="0"/>
        <v>116870</v>
      </c>
      <c r="H11" s="38"/>
      <c r="I11" s="38">
        <f>'2031'!T11</f>
        <v>51296</v>
      </c>
      <c r="J11" s="38">
        <v>30</v>
      </c>
      <c r="K11" s="39">
        <f>'2031'!K11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17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69238</v>
      </c>
      <c r="S11" s="27">
        <f t="shared" si="7"/>
        <v>51296</v>
      </c>
      <c r="T11" s="25">
        <f t="shared" si="8"/>
        <v>47632</v>
      </c>
      <c r="U11" s="23">
        <f t="shared" si="9"/>
        <v>13</v>
      </c>
    </row>
    <row r="12" spans="1:21" x14ac:dyDescent="0.2">
      <c r="A12" s="65" t="str">
        <f>'2031'!A12:K67</f>
        <v>xxx</v>
      </c>
      <c r="B12" s="38" t="str">
        <f>'2031'!B12</f>
        <v>Wasserleitung ….</v>
      </c>
      <c r="C12" s="39">
        <f>'2031'!C12</f>
        <v>2008</v>
      </c>
      <c r="D12" s="38">
        <f>'2031'!D12</f>
        <v>1300</v>
      </c>
      <c r="E12" s="38">
        <f>'2031'!E12</f>
        <v>0</v>
      </c>
      <c r="F12" s="38">
        <f>+'2031'!F12+'2031'!H12</f>
        <v>1300</v>
      </c>
      <c r="G12" s="38">
        <f t="shared" si="0"/>
        <v>0</v>
      </c>
      <c r="H12" s="38"/>
      <c r="I12" s="38">
        <f>'2031'!T12</f>
        <v>0</v>
      </c>
      <c r="J12" s="38">
        <v>30</v>
      </c>
      <c r="K12" s="39">
        <f>'2031'!K12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24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'2031'!A13:K68</f>
        <v>xxx</v>
      </c>
      <c r="B13" s="38" t="str">
        <f>'2031'!B13</f>
        <v>Wasserleitung ….</v>
      </c>
      <c r="C13" s="39">
        <f>'2031'!C13</f>
        <v>2009</v>
      </c>
      <c r="D13" s="38">
        <f>'2031'!D13</f>
        <v>89770</v>
      </c>
      <c r="E13" s="38">
        <f>'2031'!E13</f>
        <v>0</v>
      </c>
      <c r="F13" s="38">
        <f>+'2031'!F13+'2031'!H13</f>
        <v>89770</v>
      </c>
      <c r="G13" s="38">
        <f t="shared" si="0"/>
        <v>0</v>
      </c>
      <c r="H13" s="38"/>
      <c r="I13" s="38">
        <f>'2031'!T13</f>
        <v>0</v>
      </c>
      <c r="J13" s="38">
        <v>30</v>
      </c>
      <c r="K13" s="39">
        <f>'2031'!K13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23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'2031'!A14:K69</f>
        <v>xxx</v>
      </c>
      <c r="B14" s="38" t="str">
        <f>'2031'!B14</f>
        <v>Wasserleitung ….</v>
      </c>
      <c r="C14" s="39">
        <f>'2031'!C14</f>
        <v>2016</v>
      </c>
      <c r="D14" s="38">
        <f>'2031'!D14</f>
        <v>88778.85</v>
      </c>
      <c r="E14" s="38">
        <f>'2031'!E14</f>
        <v>0</v>
      </c>
      <c r="F14" s="38">
        <f>+'2031'!F14+'2031'!H14</f>
        <v>0</v>
      </c>
      <c r="G14" s="38">
        <f t="shared" si="0"/>
        <v>88778.85</v>
      </c>
      <c r="H14" s="38"/>
      <c r="I14" s="38">
        <f>'2031'!T14</f>
        <v>44389.499999999985</v>
      </c>
      <c r="J14" s="38">
        <v>30</v>
      </c>
      <c r="K14" s="39">
        <f>'2031'!K14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16</v>
      </c>
      <c r="O14" s="24">
        <f t="shared" si="4"/>
        <v>2959.2999999999988</v>
      </c>
      <c r="P14" s="25">
        <f t="shared" si="5"/>
        <v>2959.2999999999988</v>
      </c>
      <c r="Q14" s="25"/>
      <c r="R14" s="26">
        <f t="shared" si="6"/>
        <v>47348.650000000016</v>
      </c>
      <c r="S14" s="27">
        <f t="shared" si="7"/>
        <v>44389.499999999985</v>
      </c>
      <c r="T14" s="25">
        <f t="shared" si="8"/>
        <v>41430.19999999999</v>
      </c>
      <c r="U14" s="23">
        <f t="shared" si="9"/>
        <v>14</v>
      </c>
    </row>
    <row r="15" spans="1:21" x14ac:dyDescent="0.2">
      <c r="A15" s="65" t="str">
        <f>'2031'!A15:K70</f>
        <v>xxx</v>
      </c>
      <c r="B15" s="38" t="str">
        <f>'2031'!B15</f>
        <v>Wasserleitung ….</v>
      </c>
      <c r="C15" s="39">
        <f>'2031'!C15</f>
        <v>2016</v>
      </c>
      <c r="D15" s="38">
        <f>'2031'!D15</f>
        <v>3249.05</v>
      </c>
      <c r="E15" s="38">
        <f>'2031'!E15</f>
        <v>0</v>
      </c>
      <c r="F15" s="38">
        <f>+'2031'!F15+'2031'!H15</f>
        <v>0</v>
      </c>
      <c r="G15" s="38">
        <f t="shared" si="0"/>
        <v>3249.05</v>
      </c>
      <c r="H15" s="38"/>
      <c r="I15" s="38">
        <f>'2031'!T15</f>
        <v>1624.4999999999991</v>
      </c>
      <c r="J15" s="38">
        <v>30</v>
      </c>
      <c r="K15" s="39">
        <f>'2031'!K15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16</v>
      </c>
      <c r="O15" s="24">
        <f t="shared" si="4"/>
        <v>108.29999999999994</v>
      </c>
      <c r="P15" s="25">
        <f t="shared" si="5"/>
        <v>108.29999999999994</v>
      </c>
      <c r="Q15" s="25"/>
      <c r="R15" s="26">
        <f t="shared" si="6"/>
        <v>1732.850000000001</v>
      </c>
      <c r="S15" s="27">
        <f t="shared" si="7"/>
        <v>1624.4999999999991</v>
      </c>
      <c r="T15" s="25">
        <f t="shared" si="8"/>
        <v>1516.1999999999991</v>
      </c>
      <c r="U15" s="23">
        <f t="shared" si="9"/>
        <v>14</v>
      </c>
    </row>
    <row r="16" spans="1:21" x14ac:dyDescent="0.2">
      <c r="A16" s="65">
        <f>'2031'!A16:K71</f>
        <v>0</v>
      </c>
      <c r="B16" s="38">
        <f>'2031'!B16</f>
        <v>0</v>
      </c>
      <c r="C16" s="39">
        <f>'2031'!C16</f>
        <v>0</v>
      </c>
      <c r="D16" s="38">
        <f>'2031'!D16</f>
        <v>0</v>
      </c>
      <c r="E16" s="38">
        <f>'2031'!E16</f>
        <v>0</v>
      </c>
      <c r="F16" s="38">
        <f>+'2031'!F16+'2031'!H16</f>
        <v>0</v>
      </c>
      <c r="G16" s="38">
        <f t="shared" si="0"/>
        <v>0</v>
      </c>
      <c r="H16" s="38"/>
      <c r="I16" s="38">
        <f>'2031'!T16</f>
        <v>0</v>
      </c>
      <c r="J16" s="38">
        <f>'2031'!J16</f>
        <v>0</v>
      </c>
      <c r="K16" s="39">
        <f>'2031'!K16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'2031'!A17:K72</f>
        <v>xxx</v>
      </c>
      <c r="B17" s="38" t="str">
        <f>'2031'!B17</f>
        <v>Land Parzelle Nr. xy</v>
      </c>
      <c r="C17" s="39">
        <f>'2031'!C17</f>
        <v>0</v>
      </c>
      <c r="D17" s="38">
        <f>'2031'!D17</f>
        <v>0</v>
      </c>
      <c r="E17" s="38">
        <f>'2031'!E17</f>
        <v>0</v>
      </c>
      <c r="F17" s="38">
        <f>+'2031'!F17+'2031'!H17</f>
        <v>0</v>
      </c>
      <c r="G17" s="38">
        <f t="shared" si="0"/>
        <v>0</v>
      </c>
      <c r="H17" s="38"/>
      <c r="I17" s="38">
        <f>'2031'!T17</f>
        <v>0</v>
      </c>
      <c r="J17" s="38" t="str">
        <f>'2031'!J17</f>
        <v>ewig</v>
      </c>
      <c r="K17" s="39">
        <f>'2031'!K17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'2031'!A18:K73</f>
        <v>xxx</v>
      </c>
      <c r="B18" s="38" t="str">
        <f>'2031'!B18</f>
        <v>Land Parzelle Nr. xy</v>
      </c>
      <c r="C18" s="39">
        <f>'2031'!C18</f>
        <v>0</v>
      </c>
      <c r="D18" s="38">
        <f>'2031'!D18</f>
        <v>1770</v>
      </c>
      <c r="E18" s="38">
        <f>'2031'!E18</f>
        <v>0</v>
      </c>
      <c r="F18" s="38">
        <f>+'2031'!F18+'2031'!H18</f>
        <v>0</v>
      </c>
      <c r="G18" s="38">
        <f t="shared" si="0"/>
        <v>1770</v>
      </c>
      <c r="H18" s="38"/>
      <c r="I18" s="38">
        <f>'2031'!T18</f>
        <v>1770</v>
      </c>
      <c r="J18" s="38" t="str">
        <f>'2031'!J18</f>
        <v>ewig</v>
      </c>
      <c r="K18" s="39">
        <f>'2031'!K18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'2031'!A19:K74</f>
        <v>xxx</v>
      </c>
      <c r="B19" s="38" t="str">
        <f>'2031'!B19</f>
        <v>Land Parzelle Nr. xy</v>
      </c>
      <c r="C19" s="39">
        <f>'2031'!C19</f>
        <v>0</v>
      </c>
      <c r="D19" s="38">
        <f>'2031'!D19</f>
        <v>35957</v>
      </c>
      <c r="E19" s="38">
        <f>'2031'!E19</f>
        <v>0</v>
      </c>
      <c r="F19" s="38">
        <f>+'2031'!F19+'2031'!H19</f>
        <v>0</v>
      </c>
      <c r="G19" s="38">
        <f t="shared" si="0"/>
        <v>35957</v>
      </c>
      <c r="H19" s="38"/>
      <c r="I19" s="38">
        <f>'2031'!T19</f>
        <v>35957</v>
      </c>
      <c r="J19" s="38" t="str">
        <f>'2031'!J19</f>
        <v>ewig</v>
      </c>
      <c r="K19" s="39">
        <f>'2031'!K19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'2031'!A20:K75</f>
        <v>xxx</v>
      </c>
      <c r="B20" s="38" t="str">
        <f>'2031'!B20</f>
        <v>Land Parzelle Nr. xy</v>
      </c>
      <c r="C20" s="39">
        <f>'2031'!C20</f>
        <v>0</v>
      </c>
      <c r="D20" s="38">
        <f>'2031'!D20</f>
        <v>63</v>
      </c>
      <c r="E20" s="38">
        <f>'2031'!E20</f>
        <v>0</v>
      </c>
      <c r="F20" s="38">
        <f>+'2031'!F20+'2031'!H20</f>
        <v>0</v>
      </c>
      <c r="G20" s="38">
        <f t="shared" si="0"/>
        <v>63</v>
      </c>
      <c r="H20" s="38"/>
      <c r="I20" s="38">
        <f>'2031'!T20</f>
        <v>63</v>
      </c>
      <c r="J20" s="38" t="str">
        <f>'2031'!J20</f>
        <v>ewig</v>
      </c>
      <c r="K20" s="39">
        <f>'2031'!K20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'2031'!A21:K76</f>
        <v>xxx</v>
      </c>
      <c r="B21" s="38" t="str">
        <f>'2031'!B21</f>
        <v>Land Parzelle Nr. xy</v>
      </c>
      <c r="C21" s="39">
        <f>'2031'!C21</f>
        <v>0</v>
      </c>
      <c r="D21" s="38">
        <f>'2031'!D21</f>
        <v>0</v>
      </c>
      <c r="E21" s="38">
        <f>'2031'!E21</f>
        <v>0</v>
      </c>
      <c r="F21" s="38">
        <f>+'2031'!F21+'2031'!H21</f>
        <v>0</v>
      </c>
      <c r="G21" s="38">
        <f t="shared" si="0"/>
        <v>0</v>
      </c>
      <c r="H21" s="38"/>
      <c r="I21" s="38">
        <f>'2031'!T21</f>
        <v>0</v>
      </c>
      <c r="J21" s="38" t="str">
        <f>'2031'!J21</f>
        <v>ewig</v>
      </c>
      <c r="K21" s="39">
        <f>'2031'!K21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'2031'!A22:K77</f>
        <v>xxx</v>
      </c>
      <c r="B22" s="38" t="str">
        <f>'2031'!B22</f>
        <v>Land Parzelle Nr. xy</v>
      </c>
      <c r="C22" s="39">
        <f>'2031'!C22</f>
        <v>0</v>
      </c>
      <c r="D22" s="38">
        <f>'2031'!D22</f>
        <v>298358</v>
      </c>
      <c r="E22" s="38">
        <f>'2031'!E22</f>
        <v>0</v>
      </c>
      <c r="F22" s="38">
        <f>+'2031'!F22+'2031'!H22</f>
        <v>0</v>
      </c>
      <c r="G22" s="38">
        <f t="shared" si="0"/>
        <v>298358</v>
      </c>
      <c r="H22" s="38"/>
      <c r="I22" s="38">
        <f>'2031'!T22</f>
        <v>298358</v>
      </c>
      <c r="J22" s="38" t="str">
        <f>'2031'!J22</f>
        <v>ewig</v>
      </c>
      <c r="K22" s="39">
        <f>'2031'!K22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'2031'!A23:K78</f>
        <v>xxx</v>
      </c>
      <c r="B23" s="38" t="str">
        <f>'2031'!B23</f>
        <v>Land Parzelle Nr. xy</v>
      </c>
      <c r="C23" s="39">
        <f>'2031'!C23</f>
        <v>0</v>
      </c>
      <c r="D23" s="38">
        <f>'2031'!D23</f>
        <v>1540</v>
      </c>
      <c r="E23" s="38">
        <f>'2031'!E23</f>
        <v>0</v>
      </c>
      <c r="F23" s="38">
        <f>+'2031'!F23+'2031'!H23</f>
        <v>0</v>
      </c>
      <c r="G23" s="38">
        <f t="shared" si="0"/>
        <v>1540</v>
      </c>
      <c r="H23" s="38"/>
      <c r="I23" s="38">
        <f>'2031'!T23</f>
        <v>1540</v>
      </c>
      <c r="J23" s="38" t="str">
        <f>'2031'!J23</f>
        <v>ewig</v>
      </c>
      <c r="K23" s="39">
        <f>'2031'!K23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'2031'!A24:K79</f>
        <v>xxx</v>
      </c>
      <c r="B24" s="38" t="str">
        <f>'2031'!B24</f>
        <v>Land Parzelle Nr. xy</v>
      </c>
      <c r="C24" s="39">
        <f>'2031'!C24</f>
        <v>0</v>
      </c>
      <c r="D24" s="38">
        <f>'2031'!D24</f>
        <v>3348</v>
      </c>
      <c r="E24" s="38">
        <f>'2031'!E24</f>
        <v>0</v>
      </c>
      <c r="F24" s="38">
        <f>+'2031'!F24+'2031'!H24</f>
        <v>0</v>
      </c>
      <c r="G24" s="38">
        <f t="shared" si="0"/>
        <v>3348</v>
      </c>
      <c r="H24" s="38"/>
      <c r="I24" s="38">
        <f>'2031'!T24</f>
        <v>3348</v>
      </c>
      <c r="J24" s="38" t="str">
        <f>'2031'!J24</f>
        <v>ewig</v>
      </c>
      <c r="K24" s="39">
        <f>'2031'!K24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'2031'!A25:K80</f>
        <v>xxx</v>
      </c>
      <c r="B25" s="38" t="str">
        <f>'2031'!B25</f>
        <v>Land Parzelle Nr. xy</v>
      </c>
      <c r="C25" s="39">
        <f>'2031'!C25</f>
        <v>0</v>
      </c>
      <c r="D25" s="38">
        <f>'2031'!D25</f>
        <v>269</v>
      </c>
      <c r="E25" s="38">
        <f>'2031'!E25</f>
        <v>0</v>
      </c>
      <c r="F25" s="38">
        <f>+'2031'!F25+'2031'!H25</f>
        <v>0</v>
      </c>
      <c r="G25" s="38">
        <f t="shared" si="0"/>
        <v>269</v>
      </c>
      <c r="H25" s="38"/>
      <c r="I25" s="38">
        <f>'2031'!T25</f>
        <v>269</v>
      </c>
      <c r="J25" s="38" t="str">
        <f>'2031'!J25</f>
        <v>ewig</v>
      </c>
      <c r="K25" s="39">
        <f>'2031'!K25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'2031'!A26:K81</f>
        <v>xxx</v>
      </c>
      <c r="B26" s="38" t="str">
        <f>'2031'!B26</f>
        <v>Land Parzelle Nr. xy</v>
      </c>
      <c r="C26" s="39">
        <f>'2031'!C26</f>
        <v>0</v>
      </c>
      <c r="D26" s="38">
        <f>'2031'!D26</f>
        <v>1001</v>
      </c>
      <c r="E26" s="38">
        <f>'2031'!E26</f>
        <v>0</v>
      </c>
      <c r="F26" s="38">
        <f>+'2031'!F26+'2031'!H26</f>
        <v>0</v>
      </c>
      <c r="G26" s="38">
        <f t="shared" si="0"/>
        <v>1001</v>
      </c>
      <c r="H26" s="38"/>
      <c r="I26" s="38">
        <f>'2031'!T26</f>
        <v>1001</v>
      </c>
      <c r="J26" s="38" t="str">
        <f>'2031'!J26</f>
        <v>ewig</v>
      </c>
      <c r="K26" s="39">
        <f>'2031'!K26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'2031'!A27:K82</f>
        <v>xxx</v>
      </c>
      <c r="B27" s="38" t="str">
        <f>'2031'!B27</f>
        <v>Land Parzelle Nr. xy</v>
      </c>
      <c r="C27" s="39">
        <f>'2031'!C27</f>
        <v>0</v>
      </c>
      <c r="D27" s="38">
        <f>'2031'!D27</f>
        <v>34263</v>
      </c>
      <c r="E27" s="38">
        <f>'2031'!E27</f>
        <v>0</v>
      </c>
      <c r="F27" s="38">
        <f>+'2031'!F27+'2031'!H27</f>
        <v>0</v>
      </c>
      <c r="G27" s="38">
        <f t="shared" si="0"/>
        <v>34263</v>
      </c>
      <c r="H27" s="38"/>
      <c r="I27" s="38">
        <f>'2031'!T27</f>
        <v>34263</v>
      </c>
      <c r="J27" s="38" t="str">
        <f>'2031'!J27</f>
        <v>ewig</v>
      </c>
      <c r="K27" s="39">
        <f>'2031'!K27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'2031'!A28:K83</f>
        <v>xxx</v>
      </c>
      <c r="B28" s="38" t="str">
        <f>'2031'!B28</f>
        <v>Wald Parzelle Nr. xy</v>
      </c>
      <c r="C28" s="39">
        <f>'2031'!C28</f>
        <v>0</v>
      </c>
      <c r="D28" s="38">
        <f>'2031'!D28</f>
        <v>63</v>
      </c>
      <c r="E28" s="38">
        <f>'2031'!E28</f>
        <v>0</v>
      </c>
      <c r="F28" s="38">
        <f>+'2031'!F28+'2031'!H28</f>
        <v>0</v>
      </c>
      <c r="G28" s="38">
        <f t="shared" si="0"/>
        <v>63</v>
      </c>
      <c r="H28" s="38"/>
      <c r="I28" s="38">
        <f>'2031'!T28</f>
        <v>63</v>
      </c>
      <c r="J28" s="38" t="str">
        <f>'2031'!J28</f>
        <v>ewig</v>
      </c>
      <c r="K28" s="39">
        <f>'2031'!K28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'2031'!A29:K84</f>
        <v>xxx</v>
      </c>
      <c r="B29" s="38" t="str">
        <f>'2031'!B29</f>
        <v>Wald Parzelle Nr. xy</v>
      </c>
      <c r="C29" s="39">
        <f>'2031'!C29</f>
        <v>0</v>
      </c>
      <c r="D29" s="38">
        <f>'2031'!D29</f>
        <v>1116</v>
      </c>
      <c r="E29" s="38">
        <f>'2031'!E29</f>
        <v>0</v>
      </c>
      <c r="F29" s="38">
        <f>+'2031'!F29+'2031'!H29</f>
        <v>0</v>
      </c>
      <c r="G29" s="38">
        <f t="shared" si="0"/>
        <v>1116</v>
      </c>
      <c r="H29" s="38"/>
      <c r="I29" s="38">
        <f>'2031'!T29</f>
        <v>1116</v>
      </c>
      <c r="J29" s="38" t="str">
        <f>'2031'!J29</f>
        <v>ewig</v>
      </c>
      <c r="K29" s="39">
        <f>'2031'!K29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'2031'!A30:K85</f>
        <v>xxx</v>
      </c>
      <c r="B30" s="38" t="str">
        <f>'2031'!B30</f>
        <v>Wald Parzelle Nr. xy</v>
      </c>
      <c r="C30" s="39">
        <f>'2031'!C30</f>
        <v>0</v>
      </c>
      <c r="D30" s="38">
        <f>'2031'!D30</f>
        <v>616</v>
      </c>
      <c r="E30" s="38">
        <f>'2031'!E30</f>
        <v>0</v>
      </c>
      <c r="F30" s="38">
        <f>+'2031'!F30+'2031'!H30</f>
        <v>0</v>
      </c>
      <c r="G30" s="38">
        <f t="shared" si="0"/>
        <v>616</v>
      </c>
      <c r="H30" s="38"/>
      <c r="I30" s="38">
        <f>'2031'!T30</f>
        <v>616</v>
      </c>
      <c r="J30" s="38" t="str">
        <f>'2031'!J30</f>
        <v>ewig</v>
      </c>
      <c r="K30" s="39">
        <f>'2031'!K30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'2031'!A31:K86</f>
        <v>xxx</v>
      </c>
      <c r="B31" s="38" t="str">
        <f>'2031'!B31</f>
        <v>Wald Parzelle Nr. xy</v>
      </c>
      <c r="C31" s="39">
        <f>'2031'!C31</f>
        <v>0</v>
      </c>
      <c r="D31" s="38">
        <f>'2031'!D31</f>
        <v>385</v>
      </c>
      <c r="E31" s="38">
        <f>'2031'!E31</f>
        <v>0</v>
      </c>
      <c r="F31" s="38">
        <f>+'2031'!F31+'2031'!H31</f>
        <v>0</v>
      </c>
      <c r="G31" s="38">
        <f t="shared" si="0"/>
        <v>385</v>
      </c>
      <c r="H31" s="38"/>
      <c r="I31" s="38">
        <f>'2031'!T31</f>
        <v>385</v>
      </c>
      <c r="J31" s="38" t="str">
        <f>'2031'!J31</f>
        <v>ewig</v>
      </c>
      <c r="K31" s="39">
        <f>'2031'!K31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'2031'!A32:K87</f>
        <v>xxx</v>
      </c>
      <c r="B32" s="38" t="str">
        <f>'2031'!B32</f>
        <v>Wald Parzelle Nr. xy</v>
      </c>
      <c r="C32" s="39">
        <f>'2031'!C32</f>
        <v>0</v>
      </c>
      <c r="D32" s="38">
        <f>'2031'!D32</f>
        <v>2310</v>
      </c>
      <c r="E32" s="38">
        <f>'2031'!E32</f>
        <v>0</v>
      </c>
      <c r="F32" s="38">
        <f>+'2031'!F32+'2031'!H32</f>
        <v>0</v>
      </c>
      <c r="G32" s="38">
        <f t="shared" si="0"/>
        <v>2310</v>
      </c>
      <c r="H32" s="38"/>
      <c r="I32" s="38">
        <f>'2031'!T32</f>
        <v>2310</v>
      </c>
      <c r="J32" s="38" t="str">
        <f>'2031'!J32</f>
        <v>ewig</v>
      </c>
      <c r="K32" s="39">
        <f>'2031'!K32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'2031'!A33:K88</f>
        <v>xxx</v>
      </c>
      <c r="B33" s="38" t="str">
        <f>'2031'!B33</f>
        <v>Wald Parzelle Nr. xy</v>
      </c>
      <c r="C33" s="39">
        <f>'2031'!C33</f>
        <v>0</v>
      </c>
      <c r="D33" s="38">
        <f>'2031'!D33</f>
        <v>3888</v>
      </c>
      <c r="E33" s="38">
        <f>'2031'!E33</f>
        <v>0</v>
      </c>
      <c r="F33" s="38">
        <f>+'2031'!F33+'2031'!H33</f>
        <v>0</v>
      </c>
      <c r="G33" s="38">
        <f t="shared" si="0"/>
        <v>3888</v>
      </c>
      <c r="H33" s="38"/>
      <c r="I33" s="38">
        <f>'2031'!T33</f>
        <v>3888</v>
      </c>
      <c r="J33" s="38" t="str">
        <f>'2031'!J33</f>
        <v>ewig</v>
      </c>
      <c r="K33" s="39">
        <f>'2031'!K33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'2031'!A34:K89</f>
        <v>xxx</v>
      </c>
      <c r="B34" s="38" t="str">
        <f>'2031'!B34</f>
        <v>Wald Parzelle Nr. xy</v>
      </c>
      <c r="C34" s="39">
        <f>'2031'!C34</f>
        <v>0</v>
      </c>
      <c r="D34" s="38">
        <f>'2031'!D34</f>
        <v>31.6</v>
      </c>
      <c r="E34" s="38">
        <f>'2031'!E34</f>
        <v>0</v>
      </c>
      <c r="F34" s="38">
        <f>+'2031'!F34+'2031'!H34</f>
        <v>0</v>
      </c>
      <c r="G34" s="38">
        <f t="shared" si="0"/>
        <v>31.6</v>
      </c>
      <c r="H34" s="38"/>
      <c r="I34" s="38">
        <f>'2031'!T34</f>
        <v>31.6</v>
      </c>
      <c r="J34" s="38" t="str">
        <f>'2031'!J34</f>
        <v>ewig</v>
      </c>
      <c r="K34" s="39">
        <f>'2031'!K34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'2031'!A35:K90</f>
        <v>0</v>
      </c>
      <c r="B35" s="38">
        <f>'2031'!B35</f>
        <v>0</v>
      </c>
      <c r="C35" s="39">
        <f>'2031'!C35</f>
        <v>0</v>
      </c>
      <c r="D35" s="38">
        <f>'2031'!D35</f>
        <v>0</v>
      </c>
      <c r="E35" s="38">
        <f>'2031'!E35</f>
        <v>0</v>
      </c>
      <c r="F35" s="38">
        <f>+'2031'!F35+'2031'!H35</f>
        <v>0</v>
      </c>
      <c r="G35" s="38">
        <f t="shared" si="0"/>
        <v>0</v>
      </c>
      <c r="H35" s="38"/>
      <c r="I35" s="38">
        <f>'2031'!T35</f>
        <v>0</v>
      </c>
      <c r="J35" s="38">
        <f>'2031'!J35</f>
        <v>0</v>
      </c>
      <c r="K35" s="39">
        <f>'2031'!K35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'2031'!A36:K91</f>
        <v>xxx</v>
      </c>
      <c r="B36" s="38" t="str">
        <f>'2031'!B36</f>
        <v>STWE Nr. xy</v>
      </c>
      <c r="C36" s="39">
        <f>'2031'!C36</f>
        <v>2010</v>
      </c>
      <c r="D36" s="38">
        <f>'2031'!D36</f>
        <v>91830</v>
      </c>
      <c r="E36" s="38">
        <f>'2031'!E36</f>
        <v>0</v>
      </c>
      <c r="F36" s="38">
        <f>+'2031'!F36+'2031'!H36</f>
        <v>0</v>
      </c>
      <c r="G36" s="38">
        <f t="shared" si="0"/>
        <v>91830</v>
      </c>
      <c r="H36" s="38"/>
      <c r="I36" s="38">
        <f>'2031'!T36</f>
        <v>72545.531914893654</v>
      </c>
      <c r="J36" s="38">
        <v>100</v>
      </c>
      <c r="K36" s="39">
        <f>'2031'!K36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22</v>
      </c>
      <c r="O36" s="24">
        <f t="shared" si="4"/>
        <v>918.29787234042601</v>
      </c>
      <c r="P36" s="25">
        <f t="shared" si="5"/>
        <v>918.29787234042601</v>
      </c>
      <c r="Q36" s="25"/>
      <c r="R36" s="26">
        <f t="shared" si="6"/>
        <v>20202.765957446773</v>
      </c>
      <c r="S36" s="27">
        <f t="shared" si="7"/>
        <v>72545.531914893654</v>
      </c>
      <c r="T36" s="25">
        <f t="shared" si="8"/>
        <v>71627.234042553231</v>
      </c>
      <c r="U36" s="23">
        <f t="shared" si="9"/>
        <v>78</v>
      </c>
    </row>
    <row r="37" spans="1:21" x14ac:dyDescent="0.2">
      <c r="A37" s="65" t="str">
        <f>'2031'!A37:K92</f>
        <v>xxx</v>
      </c>
      <c r="B37" s="38" t="str">
        <f>'2031'!B37</f>
        <v>STWE Nr. xy</v>
      </c>
      <c r="C37" s="39">
        <f>'2031'!C37</f>
        <v>2015</v>
      </c>
      <c r="D37" s="38">
        <f>'2031'!D37</f>
        <v>93000</v>
      </c>
      <c r="E37" s="38">
        <f>'2031'!E37</f>
        <v>0</v>
      </c>
      <c r="F37" s="38">
        <f>+'2031'!F37+'2031'!H37</f>
        <v>0</v>
      </c>
      <c r="G37" s="38">
        <f t="shared" si="0"/>
        <v>93000</v>
      </c>
      <c r="H37" s="38"/>
      <c r="I37" s="38">
        <f>'2031'!T37</f>
        <v>78120</v>
      </c>
      <c r="J37" s="38">
        <v>100</v>
      </c>
      <c r="K37" s="39">
        <f>'2031'!K37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17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15810</v>
      </c>
      <c r="S37" s="27">
        <f t="shared" si="7"/>
        <v>78120</v>
      </c>
      <c r="T37" s="25">
        <f t="shared" si="8"/>
        <v>77190</v>
      </c>
      <c r="U37" s="23">
        <f t="shared" si="9"/>
        <v>83</v>
      </c>
    </row>
    <row r="38" spans="1:21" x14ac:dyDescent="0.2">
      <c r="A38" s="65" t="str">
        <f>'2031'!A38:K93</f>
        <v>xxx</v>
      </c>
      <c r="B38" s="38" t="str">
        <f>'2031'!B38</f>
        <v>STWE Nr. xy</v>
      </c>
      <c r="C38" s="39">
        <f>'2031'!C38</f>
        <v>2016</v>
      </c>
      <c r="D38" s="38">
        <f>'2031'!D38</f>
        <v>94000</v>
      </c>
      <c r="E38" s="38">
        <f>'2031'!E38</f>
        <v>0</v>
      </c>
      <c r="F38" s="38">
        <f>+'2031'!F38+'2031'!H38</f>
        <v>0</v>
      </c>
      <c r="G38" s="38">
        <f t="shared" si="0"/>
        <v>94000</v>
      </c>
      <c r="H38" s="38"/>
      <c r="I38" s="38">
        <f>'2031'!T38</f>
        <v>79900</v>
      </c>
      <c r="J38" s="38">
        <v>100</v>
      </c>
      <c r="K38" s="39">
        <f>'2031'!K38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16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15040</v>
      </c>
      <c r="S38" s="27">
        <f t="shared" si="7"/>
        <v>79900</v>
      </c>
      <c r="T38" s="25">
        <f t="shared" si="8"/>
        <v>78960</v>
      </c>
      <c r="U38" s="23">
        <f t="shared" si="9"/>
        <v>84</v>
      </c>
    </row>
    <row r="39" spans="1:21" x14ac:dyDescent="0.2">
      <c r="A39" s="65">
        <f>'2031'!A39:K94</f>
        <v>0</v>
      </c>
      <c r="B39" s="38">
        <f>'2031'!B39</f>
        <v>0</v>
      </c>
      <c r="C39" s="39">
        <f>'2031'!C39</f>
        <v>0</v>
      </c>
      <c r="D39" s="38">
        <f>'2031'!D39</f>
        <v>0</v>
      </c>
      <c r="E39" s="38">
        <f>'2031'!E39</f>
        <v>0</v>
      </c>
      <c r="F39" s="38">
        <f>+'2031'!F39+'2031'!H39</f>
        <v>0</v>
      </c>
      <c r="G39" s="38">
        <f t="shared" si="0"/>
        <v>0</v>
      </c>
      <c r="H39" s="38"/>
      <c r="I39" s="38">
        <f>'2031'!T39</f>
        <v>0</v>
      </c>
      <c r="J39" s="38">
        <f>'2031'!J39</f>
        <v>0</v>
      </c>
      <c r="K39" s="39">
        <f>'2031'!K39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'2031'!A40:K95</f>
        <v>0</v>
      </c>
      <c r="B40" s="38">
        <f>'2031'!B40</f>
        <v>0</v>
      </c>
      <c r="C40" s="39">
        <f>'2031'!C40</f>
        <v>0</v>
      </c>
      <c r="D40" s="38">
        <f>'2031'!D40</f>
        <v>0</v>
      </c>
      <c r="E40" s="38">
        <f>'2031'!E40</f>
        <v>0</v>
      </c>
      <c r="F40" s="38">
        <f>+'2031'!F40+'2031'!H40</f>
        <v>0</v>
      </c>
      <c r="G40" s="38">
        <f t="shared" si="0"/>
        <v>0</v>
      </c>
      <c r="H40" s="38"/>
      <c r="I40" s="38">
        <f>'2031'!T40</f>
        <v>0</v>
      </c>
      <c r="J40" s="38">
        <f>'2031'!J40</f>
        <v>0</v>
      </c>
      <c r="K40" s="39">
        <f>'2031'!K40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'2031'!A41:K96</f>
        <v>0</v>
      </c>
      <c r="B41" s="38">
        <f>'2031'!B41</f>
        <v>0</v>
      </c>
      <c r="C41" s="39">
        <f>'2031'!C41</f>
        <v>0</v>
      </c>
      <c r="D41" s="38">
        <f>'2031'!D41</f>
        <v>0</v>
      </c>
      <c r="E41" s="38">
        <f>'2031'!E41</f>
        <v>0</v>
      </c>
      <c r="F41" s="38">
        <f>+'2031'!F41+'2031'!H41</f>
        <v>0</v>
      </c>
      <c r="G41" s="38">
        <f t="shared" si="0"/>
        <v>0</v>
      </c>
      <c r="H41" s="38"/>
      <c r="I41" s="38">
        <f>'2031'!T41</f>
        <v>0</v>
      </c>
      <c r="J41" s="38">
        <f>'2031'!J41</f>
        <v>0</v>
      </c>
      <c r="K41" s="39">
        <f>'2031'!K41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'2031'!A42:K97</f>
        <v>0</v>
      </c>
      <c r="B42" s="38">
        <f>'2031'!B42</f>
        <v>0</v>
      </c>
      <c r="C42" s="39">
        <f>'2031'!C42</f>
        <v>0</v>
      </c>
      <c r="D42" s="38">
        <f>'2031'!D42</f>
        <v>0</v>
      </c>
      <c r="E42" s="38">
        <f>'2031'!E42</f>
        <v>0</v>
      </c>
      <c r="F42" s="38">
        <f>+'2031'!F42+'2031'!H42</f>
        <v>0</v>
      </c>
      <c r="G42" s="38">
        <f t="shared" si="0"/>
        <v>0</v>
      </c>
      <c r="H42" s="38"/>
      <c r="I42" s="38">
        <f>'2031'!T42</f>
        <v>0</v>
      </c>
      <c r="J42" s="38">
        <f>'2031'!J42</f>
        <v>0</v>
      </c>
      <c r="K42" s="39">
        <f>'2031'!K42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'2031'!A43:K98</f>
        <v>0</v>
      </c>
      <c r="B43" s="38">
        <f>'2031'!B43</f>
        <v>0</v>
      </c>
      <c r="C43" s="39">
        <f>'2031'!C43</f>
        <v>0</v>
      </c>
      <c r="D43" s="38">
        <f>'2031'!D43</f>
        <v>0</v>
      </c>
      <c r="E43" s="38">
        <f>'2031'!E43</f>
        <v>0</v>
      </c>
      <c r="F43" s="38">
        <f>+'2031'!F43+'2031'!H43</f>
        <v>0</v>
      </c>
      <c r="G43" s="38">
        <f t="shared" si="0"/>
        <v>0</v>
      </c>
      <c r="H43" s="38"/>
      <c r="I43" s="38">
        <f>'2031'!T43</f>
        <v>0</v>
      </c>
      <c r="J43" s="38">
        <f>'2031'!J43</f>
        <v>0</v>
      </c>
      <c r="K43" s="39">
        <f>'2031'!K43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'2031'!A44:K99</f>
        <v>0</v>
      </c>
      <c r="B44" s="38">
        <f>'2031'!B44</f>
        <v>0</v>
      </c>
      <c r="C44" s="39">
        <f>'2031'!C44</f>
        <v>0</v>
      </c>
      <c r="D44" s="38">
        <f>'2031'!D44</f>
        <v>0</v>
      </c>
      <c r="E44" s="38">
        <f>'2031'!E44</f>
        <v>0</v>
      </c>
      <c r="F44" s="38">
        <f>+'2031'!F44+'2031'!H44</f>
        <v>0</v>
      </c>
      <c r="G44" s="38">
        <f t="shared" si="0"/>
        <v>0</v>
      </c>
      <c r="H44" s="38"/>
      <c r="I44" s="38">
        <f>'2031'!T44</f>
        <v>0</v>
      </c>
      <c r="J44" s="38">
        <f>'2031'!J44</f>
        <v>0</v>
      </c>
      <c r="K44" s="39">
        <f>'2031'!K44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'2031'!A45:K100</f>
        <v>0</v>
      </c>
      <c r="B45" s="38">
        <f>'2031'!B45</f>
        <v>0</v>
      </c>
      <c r="C45" s="39">
        <f>'2031'!C45</f>
        <v>0</v>
      </c>
      <c r="D45" s="38">
        <f>'2031'!D45</f>
        <v>0</v>
      </c>
      <c r="E45" s="38">
        <f>'2031'!E45</f>
        <v>0</v>
      </c>
      <c r="F45" s="38">
        <f>+'2031'!F45+'2031'!H45</f>
        <v>0</v>
      </c>
      <c r="G45" s="38">
        <f t="shared" si="0"/>
        <v>0</v>
      </c>
      <c r="H45" s="38"/>
      <c r="I45" s="38">
        <f>'2031'!T45</f>
        <v>0</v>
      </c>
      <c r="J45" s="38">
        <f>'2031'!J45</f>
        <v>0</v>
      </c>
      <c r="K45" s="39">
        <f>'2031'!K45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'2031'!A46:K101</f>
        <v>0</v>
      </c>
      <c r="B46" s="38">
        <f>'2031'!B46</f>
        <v>0</v>
      </c>
      <c r="C46" s="39">
        <f>'2031'!C46</f>
        <v>0</v>
      </c>
      <c r="D46" s="38">
        <f>'2031'!D46</f>
        <v>0</v>
      </c>
      <c r="E46" s="38">
        <f>'2031'!E46</f>
        <v>0</v>
      </c>
      <c r="F46" s="38">
        <f>+'2031'!F46+'2031'!H46</f>
        <v>0</v>
      </c>
      <c r="G46" s="38">
        <f t="shared" si="0"/>
        <v>0</v>
      </c>
      <c r="H46" s="38"/>
      <c r="I46" s="38">
        <f>'2031'!T46</f>
        <v>0</v>
      </c>
      <c r="J46" s="38">
        <f>'2031'!J46</f>
        <v>0</v>
      </c>
      <c r="K46" s="39">
        <f>'2031'!K46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'2031'!A47:K102</f>
        <v>0</v>
      </c>
      <c r="B47" s="38">
        <f>'2031'!B47</f>
        <v>0</v>
      </c>
      <c r="C47" s="39">
        <f>'2031'!C47</f>
        <v>0</v>
      </c>
      <c r="D47" s="38">
        <f>'2031'!D47</f>
        <v>0</v>
      </c>
      <c r="E47" s="38">
        <f>'2031'!E47</f>
        <v>0</v>
      </c>
      <c r="F47" s="38">
        <f>+'2031'!F47+'2031'!H47</f>
        <v>0</v>
      </c>
      <c r="G47" s="38">
        <f t="shared" si="0"/>
        <v>0</v>
      </c>
      <c r="H47" s="38"/>
      <c r="I47" s="38">
        <f>'2031'!T47</f>
        <v>0</v>
      </c>
      <c r="J47" s="38">
        <f>'2031'!J47</f>
        <v>0</v>
      </c>
      <c r="K47" s="39">
        <f>'2031'!K47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'2031'!A48:K103</f>
        <v>0</v>
      </c>
      <c r="B48" s="38">
        <f>'2031'!B48</f>
        <v>0</v>
      </c>
      <c r="C48" s="39">
        <f>'2031'!C48</f>
        <v>0</v>
      </c>
      <c r="D48" s="38">
        <f>'2031'!D48</f>
        <v>0</v>
      </c>
      <c r="E48" s="38">
        <f>'2031'!E48</f>
        <v>0</v>
      </c>
      <c r="F48" s="38">
        <f>+'2031'!F48+'2031'!H48</f>
        <v>0</v>
      </c>
      <c r="G48" s="38">
        <f t="shared" si="0"/>
        <v>0</v>
      </c>
      <c r="H48" s="38"/>
      <c r="I48" s="38">
        <f>'2031'!T48</f>
        <v>0</v>
      </c>
      <c r="J48" s="38">
        <f>'2031'!J48</f>
        <v>0</v>
      </c>
      <c r="K48" s="39">
        <f>'2031'!K48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'2031'!A49:K104</f>
        <v>0</v>
      </c>
      <c r="B49" s="38">
        <f>'2031'!B49</f>
        <v>0</v>
      </c>
      <c r="C49" s="39">
        <f>'2031'!C49</f>
        <v>0</v>
      </c>
      <c r="D49" s="38">
        <f>'2031'!D49</f>
        <v>0</v>
      </c>
      <c r="E49" s="38">
        <f>'2031'!E49</f>
        <v>0</v>
      </c>
      <c r="F49" s="38">
        <f>+'2031'!F49+'2031'!H49</f>
        <v>0</v>
      </c>
      <c r="G49" s="38">
        <f t="shared" si="0"/>
        <v>0</v>
      </c>
      <c r="H49" s="38"/>
      <c r="I49" s="38">
        <f>'2031'!T49</f>
        <v>0</v>
      </c>
      <c r="J49" s="38">
        <f>'2031'!J49</f>
        <v>0</v>
      </c>
      <c r="K49" s="39">
        <f>'2031'!K49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'2031'!A50:K105</f>
        <v>0</v>
      </c>
      <c r="B50" s="38">
        <f>'2031'!B50</f>
        <v>0</v>
      </c>
      <c r="C50" s="39">
        <f>'2031'!C50</f>
        <v>0</v>
      </c>
      <c r="D50" s="38">
        <f>'2031'!D50</f>
        <v>0</v>
      </c>
      <c r="E50" s="38">
        <f>'2031'!E50</f>
        <v>0</v>
      </c>
      <c r="F50" s="38">
        <f>+'2031'!F50+'2031'!H50</f>
        <v>0</v>
      </c>
      <c r="G50" s="38">
        <f t="shared" si="0"/>
        <v>0</v>
      </c>
      <c r="H50" s="38"/>
      <c r="I50" s="38">
        <f>'2031'!T50</f>
        <v>0</v>
      </c>
      <c r="J50" s="38"/>
      <c r="K50" s="39">
        <f>'2031'!K50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'2031'!A51:K106</f>
        <v>0</v>
      </c>
      <c r="B51" s="38">
        <f>'2031'!B51</f>
        <v>0</v>
      </c>
      <c r="C51" s="39">
        <f>'2031'!C51</f>
        <v>0</v>
      </c>
      <c r="D51" s="38">
        <f>'2031'!D51</f>
        <v>0</v>
      </c>
      <c r="E51" s="38">
        <f>'2031'!E51</f>
        <v>0</v>
      </c>
      <c r="F51" s="38">
        <f>+'2031'!F51+'2031'!H51</f>
        <v>0</v>
      </c>
      <c r="G51" s="38">
        <f t="shared" si="0"/>
        <v>0</v>
      </c>
      <c r="H51" s="38"/>
      <c r="I51" s="38">
        <f>'2031'!T51</f>
        <v>0</v>
      </c>
      <c r="J51" s="38">
        <f>'2031'!J51</f>
        <v>0</v>
      </c>
      <c r="K51" s="39">
        <f>'2031'!K51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'2031'!A52:K107</f>
        <v>0</v>
      </c>
      <c r="B52" s="38">
        <f>'2031'!B52</f>
        <v>0</v>
      </c>
      <c r="C52" s="39">
        <f>'2031'!C52</f>
        <v>0</v>
      </c>
      <c r="D52" s="38">
        <f>'2031'!D52</f>
        <v>0</v>
      </c>
      <c r="E52" s="38">
        <f>'2031'!E52</f>
        <v>0</v>
      </c>
      <c r="F52" s="38">
        <f>+'2031'!F52+'2031'!H52</f>
        <v>0</v>
      </c>
      <c r="G52" s="38">
        <f t="shared" si="0"/>
        <v>0</v>
      </c>
      <c r="H52" s="38"/>
      <c r="I52" s="38">
        <f>'2031'!T52</f>
        <v>0</v>
      </c>
      <c r="J52" s="38">
        <f>'2031'!J52</f>
        <v>0</v>
      </c>
      <c r="K52" s="39">
        <f>'2031'!K52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'2031'!A53:K108</f>
        <v>0</v>
      </c>
      <c r="B53" s="38">
        <f>'2031'!B53</f>
        <v>0</v>
      </c>
      <c r="C53" s="39">
        <f>'2031'!C53</f>
        <v>0</v>
      </c>
      <c r="D53" s="38">
        <f>'2031'!D53</f>
        <v>0</v>
      </c>
      <c r="E53" s="38">
        <f>'2031'!E53</f>
        <v>0</v>
      </c>
      <c r="F53" s="38">
        <f>+'2031'!F53+'2031'!H53</f>
        <v>0</v>
      </c>
      <c r="G53" s="38">
        <f t="shared" si="0"/>
        <v>0</v>
      </c>
      <c r="H53" s="38"/>
      <c r="I53" s="38">
        <f>'2031'!T53</f>
        <v>0</v>
      </c>
      <c r="J53" s="38">
        <f>'2031'!J53</f>
        <v>0</v>
      </c>
      <c r="K53" s="39">
        <f>'2031'!K53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2032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860149.51653027826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29382.20556464812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860149.51653027826</v>
      </c>
      <c r="T54" s="61">
        <f>SUM(T3:T52)</f>
        <v>830767.31096563011</v>
      </c>
      <c r="U54" s="58"/>
    </row>
  </sheetData>
  <conditionalFormatting sqref="A3:K53">
    <cfRule type="cellIs" dxfId="2" priority="12" operator="equal">
      <formula>0</formula>
    </cfRule>
  </conditionalFormatting>
  <conditionalFormatting sqref="N3:N53 U3:U53">
    <cfRule type="cellIs" dxfId="1" priority="3" operator="equal">
      <formula>"abgelaufen"</formula>
    </cfRule>
  </conditionalFormatting>
  <conditionalFormatting sqref="U3:U53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28" workbookViewId="0">
      <selection activeCell="A28"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'2017'!K1+1</f>
        <v>2018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2018</v>
      </c>
      <c r="I2" s="40" t="str">
        <f>"Bestandeswert 
Anfang "&amp;K1</f>
        <v>Bestandeswert 
Anfang 2018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2018</v>
      </c>
      <c r="O2" s="43" t="s">
        <v>7</v>
      </c>
      <c r="P2" s="40" t="str">
        <f>"Abschreibung
im Jahr "&amp;K1</f>
        <v>Abschreibung
im Jahr 2018</v>
      </c>
      <c r="Q2" s="40" t="str">
        <f>"zusätzliche Abschreibungen im Jahr "&amp;K1</f>
        <v>zusätzliche Abschreibungen im Jahr 2018</v>
      </c>
      <c r="R2" s="42" t="str">
        <f>"kumulierte
Abschreibungen
Ende "&amp;K1</f>
        <v>kumulierte
Abschreibungen
Ende 2018</v>
      </c>
      <c r="S2" s="44" t="str">
        <f>"Buchwert
Anfang " &amp;K1</f>
        <v>Buchwert
Anfang 2018</v>
      </c>
      <c r="T2" s="40" t="str">
        <f>"Buchwert 
ohne Neuinvest.
Ende "&amp;K1</f>
        <v>Buchwert 
ohne Neuinvest.
Ende 2018</v>
      </c>
      <c r="U2" s="45" t="str">
        <f>"Rest-ND
Ende "&amp;K1</f>
        <v>Rest-ND
Ende 2018</v>
      </c>
    </row>
    <row r="3" spans="1:21" x14ac:dyDescent="0.2">
      <c r="A3" s="65" t="str">
        <f>'2017'!A3</f>
        <v>xxx</v>
      </c>
      <c r="B3" s="38" t="str">
        <f>'2017'!B3</f>
        <v>Pumpwerk …..</v>
      </c>
      <c r="C3" s="39">
        <f>'2017'!C3</f>
        <v>1950</v>
      </c>
      <c r="D3" s="38">
        <f>'2017'!D3</f>
        <v>0</v>
      </c>
      <c r="E3" s="38">
        <f>'2017'!E3</f>
        <v>0</v>
      </c>
      <c r="F3" s="38">
        <f>+'2017'!F3+'2017'!H3</f>
        <v>0</v>
      </c>
      <c r="G3" s="38">
        <f t="shared" ref="G3:G53" si="0">+D3-E3-F3</f>
        <v>0</v>
      </c>
      <c r="H3" s="38"/>
      <c r="I3" s="38">
        <f>'2017'!T3</f>
        <v>0</v>
      </c>
      <c r="J3" s="38">
        <f>'2017'!J3</f>
        <v>25</v>
      </c>
      <c r="K3" s="39">
        <f>'2017'!K3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'2017'!A4</f>
        <v>xxx</v>
      </c>
      <c r="B4" s="38" t="str">
        <f>'2017'!B4</f>
        <v>Pumpwerk …..</v>
      </c>
      <c r="C4" s="39">
        <f>'2017'!C4</f>
        <v>2010</v>
      </c>
      <c r="D4" s="38">
        <f>'2017'!D4</f>
        <v>254250</v>
      </c>
      <c r="E4" s="38">
        <f>'2017'!E4</f>
        <v>0</v>
      </c>
      <c r="F4" s="38">
        <f>+'2017'!F4+'2017'!H4</f>
        <v>0</v>
      </c>
      <c r="G4" s="38">
        <f t="shared" si="0"/>
        <v>254250</v>
      </c>
      <c r="H4" s="38"/>
      <c r="I4" s="38">
        <f>'2017'!T4</f>
        <v>183060</v>
      </c>
      <c r="J4" s="38">
        <f>'2017'!J4</f>
        <v>25</v>
      </c>
      <c r="K4" s="39">
        <f>'2017'!K4</f>
        <v>2017</v>
      </c>
      <c r="L4" s="22">
        <f t="shared" si="1"/>
        <v>2011</v>
      </c>
      <c r="M4" s="22">
        <f t="shared" si="2"/>
        <v>2035</v>
      </c>
      <c r="N4" s="23">
        <f t="shared" si="3"/>
        <v>8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81360</v>
      </c>
      <c r="S4" s="27">
        <f t="shared" si="7"/>
        <v>183060</v>
      </c>
      <c r="T4" s="25">
        <f t="shared" si="8"/>
        <v>172890</v>
      </c>
      <c r="U4" s="23">
        <f t="shared" si="9"/>
        <v>17</v>
      </c>
    </row>
    <row r="5" spans="1:21" x14ac:dyDescent="0.2">
      <c r="A5" s="69"/>
      <c r="B5" s="38"/>
      <c r="C5" s="39">
        <f>'2017'!C5</f>
        <v>0</v>
      </c>
      <c r="D5" s="38">
        <f>'2017'!D5</f>
        <v>0</v>
      </c>
      <c r="E5" s="38">
        <f>'2017'!E5</f>
        <v>0</v>
      </c>
      <c r="F5" s="38">
        <f>+'2017'!F5+'2017'!H5</f>
        <v>0</v>
      </c>
      <c r="G5" s="38">
        <f t="shared" si="0"/>
        <v>0</v>
      </c>
      <c r="H5" s="38"/>
      <c r="I5" s="38">
        <f>'2017'!T5</f>
        <v>0</v>
      </c>
      <c r="J5" s="38">
        <f>'2017'!J5</f>
        <v>0</v>
      </c>
      <c r="K5" s="39">
        <f>'2017'!K5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'2017'!A6</f>
        <v>xxx</v>
      </c>
      <c r="B6" s="38" t="str">
        <f>'2017'!B6</f>
        <v>Reservoir ……</v>
      </c>
      <c r="C6" s="39">
        <f>'2017'!C6</f>
        <v>1995</v>
      </c>
      <c r="D6" s="38">
        <f>'2017'!D6</f>
        <v>18420</v>
      </c>
      <c r="E6" s="38">
        <f>'2017'!E6</f>
        <v>0</v>
      </c>
      <c r="F6" s="38">
        <f>+'2017'!F6+'2017'!H6</f>
        <v>0</v>
      </c>
      <c r="G6" s="38">
        <f t="shared" si="0"/>
        <v>18420</v>
      </c>
      <c r="H6" s="38"/>
      <c r="I6" s="38">
        <f>'2017'!T6</f>
        <v>2210.25</v>
      </c>
      <c r="J6" s="38">
        <f>'2017'!J6</f>
        <v>25</v>
      </c>
      <c r="K6" s="39">
        <f>'2017'!K6</f>
        <v>2017</v>
      </c>
      <c r="L6" s="22">
        <f t="shared" si="1"/>
        <v>1996</v>
      </c>
      <c r="M6" s="22">
        <f t="shared" si="2"/>
        <v>2020</v>
      </c>
      <c r="N6" s="23">
        <f t="shared" si="3"/>
        <v>23</v>
      </c>
      <c r="O6" s="24">
        <f t="shared" si="4"/>
        <v>736.75</v>
      </c>
      <c r="P6" s="25">
        <f t="shared" si="5"/>
        <v>736.75</v>
      </c>
      <c r="Q6" s="25"/>
      <c r="R6" s="26">
        <f t="shared" si="6"/>
        <v>16946.5</v>
      </c>
      <c r="S6" s="27">
        <f t="shared" si="7"/>
        <v>2210.25</v>
      </c>
      <c r="T6" s="25">
        <f t="shared" si="8"/>
        <v>1473.5</v>
      </c>
      <c r="U6" s="23">
        <f t="shared" si="9"/>
        <v>2</v>
      </c>
    </row>
    <row r="7" spans="1:21" x14ac:dyDescent="0.2">
      <c r="A7" s="65" t="str">
        <f>'2017'!A7</f>
        <v>xxx</v>
      </c>
      <c r="B7" s="38" t="str">
        <f>'2017'!B7</f>
        <v>Reservoir ……</v>
      </c>
      <c r="C7" s="39">
        <f>'2017'!C7</f>
        <v>2000</v>
      </c>
      <c r="D7" s="38">
        <f>'2017'!D7</f>
        <v>54880</v>
      </c>
      <c r="E7" s="38">
        <f>'2017'!E7</f>
        <v>0</v>
      </c>
      <c r="F7" s="38">
        <f>+'2017'!F7+'2017'!H7</f>
        <v>0</v>
      </c>
      <c r="G7" s="38">
        <f t="shared" si="0"/>
        <v>54880</v>
      </c>
      <c r="H7" s="38"/>
      <c r="I7" s="38">
        <f>'2017'!T7</f>
        <v>17561.777777777777</v>
      </c>
      <c r="J7" s="38">
        <f>'2017'!J7</f>
        <v>25</v>
      </c>
      <c r="K7" s="39">
        <f>'2017'!K7</f>
        <v>2017</v>
      </c>
      <c r="L7" s="22">
        <f t="shared" si="1"/>
        <v>2001</v>
      </c>
      <c r="M7" s="22">
        <f t="shared" si="2"/>
        <v>2025</v>
      </c>
      <c r="N7" s="23">
        <f t="shared" si="3"/>
        <v>18</v>
      </c>
      <c r="O7" s="24">
        <f t="shared" si="4"/>
        <v>2195.2222222222222</v>
      </c>
      <c r="P7" s="25">
        <f t="shared" si="5"/>
        <v>2195.2222222222222</v>
      </c>
      <c r="Q7" s="25"/>
      <c r="R7" s="26">
        <f t="shared" si="6"/>
        <v>39513.444444444438</v>
      </c>
      <c r="S7" s="27">
        <f t="shared" si="7"/>
        <v>17561.777777777777</v>
      </c>
      <c r="T7" s="25">
        <f t="shared" si="8"/>
        <v>15366.555555555555</v>
      </c>
      <c r="U7" s="23">
        <f t="shared" si="9"/>
        <v>7</v>
      </c>
    </row>
    <row r="8" spans="1:21" x14ac:dyDescent="0.2">
      <c r="A8" s="65">
        <f>'2017'!A8</f>
        <v>0</v>
      </c>
      <c r="B8" s="38"/>
      <c r="C8" s="39">
        <f>'2017'!C8</f>
        <v>0</v>
      </c>
      <c r="D8" s="38">
        <f>'2017'!D8</f>
        <v>0</v>
      </c>
      <c r="E8" s="38">
        <f>'2017'!E8</f>
        <v>0</v>
      </c>
      <c r="F8" s="38">
        <f>+'2017'!F8+'2017'!H8</f>
        <v>0</v>
      </c>
      <c r="G8" s="38">
        <f t="shared" si="0"/>
        <v>0</v>
      </c>
      <c r="H8" s="38"/>
      <c r="I8" s="38">
        <f>'2017'!T8</f>
        <v>0</v>
      </c>
      <c r="J8" s="38">
        <f>'2017'!J8</f>
        <v>0</v>
      </c>
      <c r="K8" s="39">
        <f>'2017'!K8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'2017'!A9</f>
        <v>xxx</v>
      </c>
      <c r="B9" s="38" t="str">
        <f>'2017'!B9</f>
        <v>Wasserleitung ….</v>
      </c>
      <c r="C9" s="39">
        <f>'2017'!C9</f>
        <v>2012</v>
      </c>
      <c r="D9" s="38">
        <f>'2017'!D9</f>
        <v>336610</v>
      </c>
      <c r="E9" s="38">
        <f>'2017'!E9</f>
        <v>0</v>
      </c>
      <c r="F9" s="38">
        <f>+'2017'!F9+'2017'!H9</f>
        <v>6950</v>
      </c>
      <c r="G9" s="38">
        <f t="shared" si="0"/>
        <v>329660</v>
      </c>
      <c r="H9" s="38">
        <v>30000</v>
      </c>
      <c r="I9" s="38">
        <f>'2017'!T9</f>
        <v>273557.69230769231</v>
      </c>
      <c r="J9" s="38">
        <v>30</v>
      </c>
      <c r="K9" s="39">
        <f>'2017'!K9</f>
        <v>2017</v>
      </c>
      <c r="L9" s="22">
        <f t="shared" si="1"/>
        <v>2013</v>
      </c>
      <c r="M9" s="22">
        <f t="shared" si="2"/>
        <v>2042</v>
      </c>
      <c r="N9" s="23">
        <f t="shared" si="3"/>
        <v>6</v>
      </c>
      <c r="O9" s="24">
        <f t="shared" si="4"/>
        <v>10942.307692307693</v>
      </c>
      <c r="P9" s="25">
        <f t="shared" si="5"/>
        <v>10942.307692307693</v>
      </c>
      <c r="Q9" s="25"/>
      <c r="R9" s="26">
        <f t="shared" si="6"/>
        <v>67044.615384615376</v>
      </c>
      <c r="S9" s="27">
        <f t="shared" si="7"/>
        <v>273557.69230769231</v>
      </c>
      <c r="T9" s="25">
        <f t="shared" si="8"/>
        <v>232615.38461538462</v>
      </c>
      <c r="U9" s="23">
        <f t="shared" si="9"/>
        <v>24</v>
      </c>
    </row>
    <row r="10" spans="1:21" x14ac:dyDescent="0.2">
      <c r="A10" s="65" t="str">
        <f>'2017'!A10</f>
        <v>xxx</v>
      </c>
      <c r="B10" s="38" t="str">
        <f>'2017'!B10</f>
        <v>Wasserleitung ….</v>
      </c>
      <c r="C10" s="39">
        <f>'2017'!C10</f>
        <v>2008</v>
      </c>
      <c r="D10" s="38">
        <f>'2017'!D10</f>
        <v>1980</v>
      </c>
      <c r="E10" s="38">
        <f>'2017'!E10</f>
        <v>0</v>
      </c>
      <c r="F10" s="38">
        <f>+'2017'!F10+'2017'!H10</f>
        <v>1980</v>
      </c>
      <c r="G10" s="38">
        <f t="shared" si="0"/>
        <v>0</v>
      </c>
      <c r="H10" s="38"/>
      <c r="I10" s="38">
        <f>'2017'!T10</f>
        <v>0</v>
      </c>
      <c r="J10" s="38">
        <v>30</v>
      </c>
      <c r="K10" s="39">
        <f>'2017'!K10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10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'2017'!A11</f>
        <v>xxx</v>
      </c>
      <c r="B11" s="38" t="str">
        <f>'2017'!B11</f>
        <v>Wasserleitung ….</v>
      </c>
      <c r="C11" s="39">
        <f>'2017'!C11</f>
        <v>2015</v>
      </c>
      <c r="D11" s="38">
        <f>'2017'!D11</f>
        <v>116870</v>
      </c>
      <c r="E11" s="38">
        <f>'2017'!E11</f>
        <v>0</v>
      </c>
      <c r="F11" s="38">
        <f>+'2017'!F11+'2017'!H11</f>
        <v>0</v>
      </c>
      <c r="G11" s="38">
        <f t="shared" si="0"/>
        <v>116870</v>
      </c>
      <c r="H11" s="38"/>
      <c r="I11" s="38">
        <f>'2017'!T11</f>
        <v>102592</v>
      </c>
      <c r="J11" s="38">
        <v>30</v>
      </c>
      <c r="K11" s="39">
        <f>'2017'!K11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3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17942</v>
      </c>
      <c r="S11" s="27">
        <f t="shared" si="7"/>
        <v>102592</v>
      </c>
      <c r="T11" s="25">
        <f t="shared" si="8"/>
        <v>98928</v>
      </c>
      <c r="U11" s="23">
        <f t="shared" si="9"/>
        <v>27</v>
      </c>
    </row>
    <row r="12" spans="1:21" x14ac:dyDescent="0.2">
      <c r="A12" s="65" t="str">
        <f>'2017'!A12</f>
        <v>xxx</v>
      </c>
      <c r="B12" s="38" t="str">
        <f>'2017'!B12</f>
        <v>Wasserleitung ….</v>
      </c>
      <c r="C12" s="39">
        <f>'2017'!C12</f>
        <v>2008</v>
      </c>
      <c r="D12" s="38">
        <f>'2017'!D12</f>
        <v>1300</v>
      </c>
      <c r="E12" s="38">
        <f>'2017'!E12</f>
        <v>0</v>
      </c>
      <c r="F12" s="38">
        <f>+'2017'!F12+'2017'!H12</f>
        <v>1300</v>
      </c>
      <c r="G12" s="38">
        <f t="shared" si="0"/>
        <v>0</v>
      </c>
      <c r="H12" s="38"/>
      <c r="I12" s="38">
        <f>'2017'!T12</f>
        <v>0</v>
      </c>
      <c r="J12" s="38">
        <v>30</v>
      </c>
      <c r="K12" s="39">
        <f>'2017'!K12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10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'2017'!A13</f>
        <v>xxx</v>
      </c>
      <c r="B13" s="38" t="str">
        <f>'2017'!B13</f>
        <v>Wasserleitung ….</v>
      </c>
      <c r="C13" s="39">
        <f>'2017'!C13</f>
        <v>2009</v>
      </c>
      <c r="D13" s="38">
        <f>'2017'!D13</f>
        <v>89770</v>
      </c>
      <c r="E13" s="38">
        <f>'2017'!E13</f>
        <v>0</v>
      </c>
      <c r="F13" s="38">
        <f>+'2017'!F13+'2017'!H13</f>
        <v>89770</v>
      </c>
      <c r="G13" s="38">
        <f t="shared" si="0"/>
        <v>0</v>
      </c>
      <c r="H13" s="38"/>
      <c r="I13" s="38">
        <f>'2017'!T13</f>
        <v>0</v>
      </c>
      <c r="J13" s="38">
        <v>30</v>
      </c>
      <c r="K13" s="39">
        <f>'2017'!K13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9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'2017'!A14</f>
        <v>xxx</v>
      </c>
      <c r="B14" s="38" t="str">
        <f>'2017'!B14</f>
        <v>Wasserleitung ….</v>
      </c>
      <c r="C14" s="39">
        <f>'2017'!C14</f>
        <v>2016</v>
      </c>
      <c r="D14" s="38">
        <f>'2017'!D14</f>
        <v>88778.85</v>
      </c>
      <c r="E14" s="38">
        <f>'2017'!E14</f>
        <v>0</v>
      </c>
      <c r="F14" s="38">
        <f>+'2017'!F14+'2017'!H14</f>
        <v>0</v>
      </c>
      <c r="G14" s="38">
        <f t="shared" si="0"/>
        <v>88778.85</v>
      </c>
      <c r="H14" s="38"/>
      <c r="I14" s="38">
        <f>'2017'!T14</f>
        <v>85819.7</v>
      </c>
      <c r="J14" s="38">
        <v>30</v>
      </c>
      <c r="K14" s="39">
        <f>'2017'!K14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2</v>
      </c>
      <c r="O14" s="24">
        <f t="shared" si="4"/>
        <v>2959.2999999999997</v>
      </c>
      <c r="P14" s="25">
        <f t="shared" si="5"/>
        <v>2959.2999999999997</v>
      </c>
      <c r="Q14" s="25"/>
      <c r="R14" s="26">
        <f t="shared" si="6"/>
        <v>5918.450000000008</v>
      </c>
      <c r="S14" s="27">
        <f t="shared" si="7"/>
        <v>85819.7</v>
      </c>
      <c r="T14" s="25">
        <f t="shared" si="8"/>
        <v>82860.399999999994</v>
      </c>
      <c r="U14" s="23">
        <f t="shared" si="9"/>
        <v>28</v>
      </c>
    </row>
    <row r="15" spans="1:21" x14ac:dyDescent="0.2">
      <c r="A15" s="65" t="str">
        <f>'2017'!A15</f>
        <v>xxx</v>
      </c>
      <c r="B15" s="38" t="str">
        <f>'2017'!B15</f>
        <v>Wasserleitung ….</v>
      </c>
      <c r="C15" s="39">
        <f>'2017'!C15</f>
        <v>2016</v>
      </c>
      <c r="D15" s="38">
        <f>'2017'!D15</f>
        <v>3249.05</v>
      </c>
      <c r="E15" s="38">
        <f>'2017'!E15</f>
        <v>0</v>
      </c>
      <c r="F15" s="38">
        <f>+'2017'!F15+'2017'!H15</f>
        <v>0</v>
      </c>
      <c r="G15" s="38">
        <f t="shared" si="0"/>
        <v>3249.05</v>
      </c>
      <c r="H15" s="38"/>
      <c r="I15" s="38">
        <f>'2017'!T15</f>
        <v>3140.7</v>
      </c>
      <c r="J15" s="38">
        <v>30</v>
      </c>
      <c r="K15" s="39">
        <f>'2017'!K15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2</v>
      </c>
      <c r="O15" s="24">
        <f t="shared" si="4"/>
        <v>108.3</v>
      </c>
      <c r="P15" s="25">
        <f t="shared" si="5"/>
        <v>108.3</v>
      </c>
      <c r="Q15" s="25"/>
      <c r="R15" s="26">
        <f t="shared" si="6"/>
        <v>216.65000000000038</v>
      </c>
      <c r="S15" s="27">
        <f t="shared" si="7"/>
        <v>3140.7</v>
      </c>
      <c r="T15" s="25">
        <f t="shared" si="8"/>
        <v>3032.3999999999996</v>
      </c>
      <c r="U15" s="23">
        <f t="shared" si="9"/>
        <v>28</v>
      </c>
    </row>
    <row r="16" spans="1:21" x14ac:dyDescent="0.2">
      <c r="A16" s="65">
        <f>'2017'!A16</f>
        <v>0</v>
      </c>
      <c r="B16" s="38">
        <f>'2017'!B16</f>
        <v>0</v>
      </c>
      <c r="C16" s="39">
        <f>'2017'!C16</f>
        <v>0</v>
      </c>
      <c r="D16" s="38">
        <f>'2017'!D16</f>
        <v>0</v>
      </c>
      <c r="E16" s="38">
        <f>'2017'!E16</f>
        <v>0</v>
      </c>
      <c r="F16" s="38">
        <f>+'2017'!F16+'2017'!H16</f>
        <v>0</v>
      </c>
      <c r="G16" s="38">
        <f t="shared" si="0"/>
        <v>0</v>
      </c>
      <c r="H16" s="38"/>
      <c r="I16" s="38">
        <f>'2017'!T16</f>
        <v>0</v>
      </c>
      <c r="J16" s="38">
        <f>'2017'!J16</f>
        <v>0</v>
      </c>
      <c r="K16" s="39">
        <f>'2017'!K16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'2017'!A17</f>
        <v>xxx</v>
      </c>
      <c r="B17" s="38" t="str">
        <f>'2017'!B17</f>
        <v>Land Parzelle Nr. xy</v>
      </c>
      <c r="C17" s="39">
        <f>'2017'!C17</f>
        <v>0</v>
      </c>
      <c r="D17" s="38">
        <f>'2017'!D17</f>
        <v>0</v>
      </c>
      <c r="E17" s="38">
        <f>'2017'!E17</f>
        <v>0</v>
      </c>
      <c r="F17" s="38">
        <f>+'2017'!F17+'2017'!H17</f>
        <v>0</v>
      </c>
      <c r="G17" s="38">
        <f t="shared" si="0"/>
        <v>0</v>
      </c>
      <c r="H17" s="38"/>
      <c r="I17" s="38">
        <f>'2017'!T17</f>
        <v>0</v>
      </c>
      <c r="J17" s="38" t="str">
        <f>'2017'!J17</f>
        <v>ewig</v>
      </c>
      <c r="K17" s="39">
        <f>'2017'!K17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'2017'!A18</f>
        <v>xxx</v>
      </c>
      <c r="B18" s="38" t="str">
        <f>'2017'!B18</f>
        <v>Land Parzelle Nr. xy</v>
      </c>
      <c r="C18" s="39">
        <f>'2017'!C18</f>
        <v>0</v>
      </c>
      <c r="D18" s="38">
        <f>'2017'!D18</f>
        <v>1770</v>
      </c>
      <c r="E18" s="38">
        <f>'2017'!E18</f>
        <v>0</v>
      </c>
      <c r="F18" s="38">
        <f>+'2017'!F18+'2017'!H18</f>
        <v>0</v>
      </c>
      <c r="G18" s="38">
        <f t="shared" si="0"/>
        <v>1770</v>
      </c>
      <c r="H18" s="38"/>
      <c r="I18" s="38">
        <f>'2017'!T18</f>
        <v>1770</v>
      </c>
      <c r="J18" s="38" t="str">
        <f>'2017'!J18</f>
        <v>ewig</v>
      </c>
      <c r="K18" s="39">
        <f>'2017'!K18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'2017'!A19</f>
        <v>xxx</v>
      </c>
      <c r="B19" s="38" t="str">
        <f>'2017'!B19</f>
        <v>Land Parzelle Nr. xy</v>
      </c>
      <c r="C19" s="39">
        <f>'2017'!C19</f>
        <v>0</v>
      </c>
      <c r="D19" s="38">
        <f>'2017'!D19</f>
        <v>35957</v>
      </c>
      <c r="E19" s="38">
        <f>'2017'!E19</f>
        <v>0</v>
      </c>
      <c r="F19" s="38">
        <f>+'2017'!F19+'2017'!H19</f>
        <v>0</v>
      </c>
      <c r="G19" s="38">
        <f t="shared" si="0"/>
        <v>35957</v>
      </c>
      <c r="H19" s="38"/>
      <c r="I19" s="38">
        <f>'2017'!T19</f>
        <v>35957</v>
      </c>
      <c r="J19" s="38" t="str">
        <f>'2017'!J19</f>
        <v>ewig</v>
      </c>
      <c r="K19" s="39">
        <f>'2017'!K19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'2017'!A20</f>
        <v>xxx</v>
      </c>
      <c r="B20" s="38" t="str">
        <f>'2017'!B20</f>
        <v>Land Parzelle Nr. xy</v>
      </c>
      <c r="C20" s="39">
        <f>'2017'!C20</f>
        <v>0</v>
      </c>
      <c r="D20" s="38">
        <f>'2017'!D20</f>
        <v>63</v>
      </c>
      <c r="E20" s="38">
        <f>'2017'!E20</f>
        <v>0</v>
      </c>
      <c r="F20" s="38">
        <f>+'2017'!F20+'2017'!H20</f>
        <v>0</v>
      </c>
      <c r="G20" s="38">
        <f t="shared" si="0"/>
        <v>63</v>
      </c>
      <c r="H20" s="38"/>
      <c r="I20" s="38">
        <f>'2017'!T20</f>
        <v>63</v>
      </c>
      <c r="J20" s="38" t="str">
        <f>'2017'!J20</f>
        <v>ewig</v>
      </c>
      <c r="K20" s="39">
        <f>'2017'!K20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'2017'!A21</f>
        <v>xxx</v>
      </c>
      <c r="B21" s="38" t="str">
        <f>'2017'!B21</f>
        <v>Land Parzelle Nr. xy</v>
      </c>
      <c r="C21" s="39">
        <f>'2017'!C21</f>
        <v>0</v>
      </c>
      <c r="D21" s="38">
        <f>'2017'!D21</f>
        <v>0</v>
      </c>
      <c r="E21" s="38">
        <f>'2017'!E21</f>
        <v>0</v>
      </c>
      <c r="F21" s="38">
        <f>+'2017'!F21+'2017'!H21</f>
        <v>0</v>
      </c>
      <c r="G21" s="38">
        <f t="shared" si="0"/>
        <v>0</v>
      </c>
      <c r="H21" s="38"/>
      <c r="I21" s="38">
        <f>'2017'!T21</f>
        <v>0</v>
      </c>
      <c r="J21" s="38" t="str">
        <f>'2017'!J21</f>
        <v>ewig</v>
      </c>
      <c r="K21" s="39">
        <f>'2017'!K21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'2017'!A22</f>
        <v>xxx</v>
      </c>
      <c r="B22" s="38" t="str">
        <f>'2017'!B22</f>
        <v>Land Parzelle Nr. xy</v>
      </c>
      <c r="C22" s="39">
        <f>'2017'!C22</f>
        <v>0</v>
      </c>
      <c r="D22" s="38">
        <f>'2017'!D22</f>
        <v>298358</v>
      </c>
      <c r="E22" s="38">
        <f>'2017'!E22</f>
        <v>0</v>
      </c>
      <c r="F22" s="38">
        <f>+'2017'!F22+'2017'!H22</f>
        <v>0</v>
      </c>
      <c r="G22" s="38">
        <f t="shared" si="0"/>
        <v>298358</v>
      </c>
      <c r="H22" s="38"/>
      <c r="I22" s="38">
        <f>'2017'!T22</f>
        <v>298358</v>
      </c>
      <c r="J22" s="38" t="str">
        <f>'2017'!J22</f>
        <v>ewig</v>
      </c>
      <c r="K22" s="39">
        <f>'2017'!K22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'2017'!A23</f>
        <v>xxx</v>
      </c>
      <c r="B23" s="38" t="str">
        <f>'2017'!B23</f>
        <v>Land Parzelle Nr. xy</v>
      </c>
      <c r="C23" s="39">
        <f>'2017'!C23</f>
        <v>0</v>
      </c>
      <c r="D23" s="38">
        <f>'2017'!D23</f>
        <v>1540</v>
      </c>
      <c r="E23" s="38">
        <f>'2017'!E23</f>
        <v>0</v>
      </c>
      <c r="F23" s="38">
        <f>+'2017'!F23+'2017'!H23</f>
        <v>0</v>
      </c>
      <c r="G23" s="38">
        <f t="shared" si="0"/>
        <v>1540</v>
      </c>
      <c r="H23" s="38"/>
      <c r="I23" s="38">
        <f>'2017'!T23</f>
        <v>1540</v>
      </c>
      <c r="J23" s="38" t="str">
        <f>'2017'!J23</f>
        <v>ewig</v>
      </c>
      <c r="K23" s="39">
        <f>'2017'!K23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'2017'!A24</f>
        <v>xxx</v>
      </c>
      <c r="B24" s="38" t="str">
        <f>'2017'!B24</f>
        <v>Land Parzelle Nr. xy</v>
      </c>
      <c r="C24" s="39">
        <f>'2017'!C24</f>
        <v>0</v>
      </c>
      <c r="D24" s="38">
        <f>'2017'!D24</f>
        <v>3348</v>
      </c>
      <c r="E24" s="38">
        <f>'2017'!E24</f>
        <v>0</v>
      </c>
      <c r="F24" s="38">
        <f>+'2017'!F24+'2017'!H24</f>
        <v>0</v>
      </c>
      <c r="G24" s="38">
        <f t="shared" si="0"/>
        <v>3348</v>
      </c>
      <c r="H24" s="38"/>
      <c r="I24" s="38">
        <f>'2017'!T24</f>
        <v>3348</v>
      </c>
      <c r="J24" s="38" t="str">
        <f>'2017'!J24</f>
        <v>ewig</v>
      </c>
      <c r="K24" s="39">
        <f>'2017'!K24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'2017'!A25</f>
        <v>xxx</v>
      </c>
      <c r="B25" s="38" t="str">
        <f>'2017'!B25</f>
        <v>Land Parzelle Nr. xy</v>
      </c>
      <c r="C25" s="39">
        <f>'2017'!C25</f>
        <v>0</v>
      </c>
      <c r="D25" s="38">
        <f>'2017'!D25</f>
        <v>269</v>
      </c>
      <c r="E25" s="38">
        <f>'2017'!E25</f>
        <v>0</v>
      </c>
      <c r="F25" s="38">
        <f>+'2017'!F25+'2017'!H25</f>
        <v>0</v>
      </c>
      <c r="G25" s="38">
        <f t="shared" si="0"/>
        <v>269</v>
      </c>
      <c r="H25" s="38"/>
      <c r="I25" s="38">
        <f>'2017'!T25</f>
        <v>269</v>
      </c>
      <c r="J25" s="38" t="str">
        <f>'2017'!J25</f>
        <v>ewig</v>
      </c>
      <c r="K25" s="39">
        <f>'2017'!K25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'2017'!A26</f>
        <v>xxx</v>
      </c>
      <c r="B26" s="38" t="str">
        <f>'2017'!B26</f>
        <v>Land Parzelle Nr. xy</v>
      </c>
      <c r="C26" s="39">
        <f>'2017'!C26</f>
        <v>0</v>
      </c>
      <c r="D26" s="38">
        <f>'2017'!D26</f>
        <v>1001</v>
      </c>
      <c r="E26" s="38">
        <f>'2017'!E26</f>
        <v>0</v>
      </c>
      <c r="F26" s="38">
        <f>+'2017'!F26+'2017'!H26</f>
        <v>0</v>
      </c>
      <c r="G26" s="38">
        <f t="shared" si="0"/>
        <v>1001</v>
      </c>
      <c r="H26" s="38"/>
      <c r="I26" s="38">
        <f>'2017'!T26</f>
        <v>1001</v>
      </c>
      <c r="J26" s="38" t="str">
        <f>'2017'!J26</f>
        <v>ewig</v>
      </c>
      <c r="K26" s="39">
        <f>'2017'!K26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'2017'!A27</f>
        <v>xxx</v>
      </c>
      <c r="B27" s="38" t="str">
        <f>'2017'!B27</f>
        <v>Land Parzelle Nr. xy</v>
      </c>
      <c r="C27" s="39">
        <f>'2017'!C27</f>
        <v>0</v>
      </c>
      <c r="D27" s="38">
        <f>'2017'!D27</f>
        <v>34263</v>
      </c>
      <c r="E27" s="38">
        <f>'2017'!E27</f>
        <v>0</v>
      </c>
      <c r="F27" s="38">
        <f>+'2017'!F27+'2017'!H27</f>
        <v>0</v>
      </c>
      <c r="G27" s="38">
        <f t="shared" si="0"/>
        <v>34263</v>
      </c>
      <c r="H27" s="38"/>
      <c r="I27" s="38">
        <f>'2017'!T27</f>
        <v>34263</v>
      </c>
      <c r="J27" s="38" t="str">
        <f>'2017'!J27</f>
        <v>ewig</v>
      </c>
      <c r="K27" s="39">
        <f>'2017'!K27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'2017'!A28</f>
        <v>xxx</v>
      </c>
      <c r="B28" s="38" t="str">
        <f>'2017'!B28</f>
        <v>Wald Parzelle Nr. xy</v>
      </c>
      <c r="C28" s="39">
        <f>'2017'!C28</f>
        <v>0</v>
      </c>
      <c r="D28" s="38">
        <f>'2017'!D28</f>
        <v>63</v>
      </c>
      <c r="E28" s="38">
        <f>'2017'!E28</f>
        <v>0</v>
      </c>
      <c r="F28" s="38">
        <f>+'2017'!F28+'2017'!H28</f>
        <v>0</v>
      </c>
      <c r="G28" s="38">
        <f t="shared" si="0"/>
        <v>63</v>
      </c>
      <c r="H28" s="38"/>
      <c r="I28" s="38">
        <f>'2017'!T28</f>
        <v>63</v>
      </c>
      <c r="J28" s="38" t="str">
        <f>'2017'!J28</f>
        <v>ewig</v>
      </c>
      <c r="K28" s="39">
        <f>'2017'!K28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'2017'!A29</f>
        <v>xxx</v>
      </c>
      <c r="B29" s="38" t="str">
        <f>'2017'!B29</f>
        <v>Wald Parzelle Nr. xy</v>
      </c>
      <c r="C29" s="39">
        <f>'2017'!C29</f>
        <v>0</v>
      </c>
      <c r="D29" s="38">
        <f>'2017'!D29</f>
        <v>1116</v>
      </c>
      <c r="E29" s="38">
        <f>'2017'!E29</f>
        <v>0</v>
      </c>
      <c r="F29" s="38">
        <f>+'2017'!F29+'2017'!H29</f>
        <v>0</v>
      </c>
      <c r="G29" s="38">
        <f t="shared" si="0"/>
        <v>1116</v>
      </c>
      <c r="H29" s="38"/>
      <c r="I29" s="38">
        <f>'2017'!T29</f>
        <v>1116</v>
      </c>
      <c r="J29" s="38" t="str">
        <f>'2017'!J29</f>
        <v>ewig</v>
      </c>
      <c r="K29" s="39">
        <f>'2017'!K29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'2017'!A30</f>
        <v>xxx</v>
      </c>
      <c r="B30" s="38" t="str">
        <f>'2017'!B30</f>
        <v>Wald Parzelle Nr. xy</v>
      </c>
      <c r="C30" s="39">
        <f>'2017'!C30</f>
        <v>0</v>
      </c>
      <c r="D30" s="38">
        <f>'2017'!D30</f>
        <v>616</v>
      </c>
      <c r="E30" s="38">
        <f>'2017'!E30</f>
        <v>0</v>
      </c>
      <c r="F30" s="38">
        <f>+'2017'!F30+'2017'!H30</f>
        <v>0</v>
      </c>
      <c r="G30" s="38">
        <f t="shared" si="0"/>
        <v>616</v>
      </c>
      <c r="H30" s="38"/>
      <c r="I30" s="38">
        <f>'2017'!T30</f>
        <v>616</v>
      </c>
      <c r="J30" s="38" t="str">
        <f>'2017'!J30</f>
        <v>ewig</v>
      </c>
      <c r="K30" s="39">
        <f>'2017'!K30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'2017'!A31</f>
        <v>xxx</v>
      </c>
      <c r="B31" s="38" t="str">
        <f>'2017'!B31</f>
        <v>Wald Parzelle Nr. xy</v>
      </c>
      <c r="C31" s="39">
        <f>'2017'!C31</f>
        <v>0</v>
      </c>
      <c r="D31" s="38">
        <f>'2017'!D31</f>
        <v>385</v>
      </c>
      <c r="E31" s="38">
        <f>'2017'!E31</f>
        <v>0</v>
      </c>
      <c r="F31" s="38">
        <f>+'2017'!F31+'2017'!H31</f>
        <v>0</v>
      </c>
      <c r="G31" s="38">
        <f t="shared" si="0"/>
        <v>385</v>
      </c>
      <c r="H31" s="38"/>
      <c r="I31" s="38">
        <f>'2017'!T31</f>
        <v>385</v>
      </c>
      <c r="J31" s="38" t="str">
        <f>'2017'!J31</f>
        <v>ewig</v>
      </c>
      <c r="K31" s="39">
        <f>'2017'!K31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'2017'!A32</f>
        <v>xxx</v>
      </c>
      <c r="B32" s="38" t="str">
        <f>'2017'!B32</f>
        <v>Wald Parzelle Nr. xy</v>
      </c>
      <c r="C32" s="39">
        <f>'2017'!C32</f>
        <v>0</v>
      </c>
      <c r="D32" s="38">
        <f>'2017'!D32</f>
        <v>2310</v>
      </c>
      <c r="E32" s="38">
        <f>'2017'!E32</f>
        <v>0</v>
      </c>
      <c r="F32" s="38">
        <f>+'2017'!F32+'2017'!H32</f>
        <v>0</v>
      </c>
      <c r="G32" s="38">
        <f t="shared" si="0"/>
        <v>2310</v>
      </c>
      <c r="H32" s="38"/>
      <c r="I32" s="38">
        <f>'2017'!T32</f>
        <v>2310</v>
      </c>
      <c r="J32" s="38" t="str">
        <f>'2017'!J32</f>
        <v>ewig</v>
      </c>
      <c r="K32" s="39">
        <f>'2017'!K32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'2017'!A33</f>
        <v>xxx</v>
      </c>
      <c r="B33" s="38" t="str">
        <f>'2017'!B33</f>
        <v>Wald Parzelle Nr. xy</v>
      </c>
      <c r="C33" s="39">
        <f>'2017'!C33</f>
        <v>0</v>
      </c>
      <c r="D33" s="38">
        <f>'2017'!D33</f>
        <v>3888</v>
      </c>
      <c r="E33" s="38">
        <f>'2017'!E33</f>
        <v>0</v>
      </c>
      <c r="F33" s="38">
        <f>+'2017'!F33+'2017'!H33</f>
        <v>0</v>
      </c>
      <c r="G33" s="38">
        <f t="shared" si="0"/>
        <v>3888</v>
      </c>
      <c r="H33" s="38"/>
      <c r="I33" s="38">
        <f>'2017'!T33</f>
        <v>3888</v>
      </c>
      <c r="J33" s="38" t="str">
        <f>'2017'!J33</f>
        <v>ewig</v>
      </c>
      <c r="K33" s="39">
        <f>'2017'!K33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'2017'!A34</f>
        <v>xxx</v>
      </c>
      <c r="B34" s="38" t="str">
        <f>'2017'!B34</f>
        <v>Wald Parzelle Nr. xy</v>
      </c>
      <c r="C34" s="39">
        <f>'2017'!C34</f>
        <v>0</v>
      </c>
      <c r="D34" s="38">
        <f>'2017'!D34</f>
        <v>31.6</v>
      </c>
      <c r="E34" s="38">
        <f>'2017'!E34</f>
        <v>0</v>
      </c>
      <c r="F34" s="38">
        <f>+'2017'!F34+'2017'!H34</f>
        <v>0</v>
      </c>
      <c r="G34" s="38">
        <f t="shared" si="0"/>
        <v>31.6</v>
      </c>
      <c r="H34" s="38"/>
      <c r="I34" s="38">
        <f>'2017'!T34</f>
        <v>31.6</v>
      </c>
      <c r="J34" s="38" t="str">
        <f>'2017'!J34</f>
        <v>ewig</v>
      </c>
      <c r="K34" s="39">
        <f>'2017'!K34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'2017'!A35</f>
        <v>0</v>
      </c>
      <c r="B35" s="38">
        <f>'2017'!B35</f>
        <v>0</v>
      </c>
      <c r="C35" s="39">
        <f>'2017'!C35</f>
        <v>0</v>
      </c>
      <c r="D35" s="38">
        <f>'2017'!D35</f>
        <v>0</v>
      </c>
      <c r="E35" s="38">
        <f>'2017'!E35</f>
        <v>0</v>
      </c>
      <c r="F35" s="38">
        <f>+'2017'!F35+'2017'!H35</f>
        <v>0</v>
      </c>
      <c r="G35" s="38">
        <f t="shared" si="0"/>
        <v>0</v>
      </c>
      <c r="H35" s="38"/>
      <c r="I35" s="38">
        <f>'2017'!T35</f>
        <v>0</v>
      </c>
      <c r="J35" s="38">
        <f>'2017'!J35</f>
        <v>0</v>
      </c>
      <c r="K35" s="39">
        <f>'2017'!K35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'2017'!A36</f>
        <v>xxx</v>
      </c>
      <c r="B36" s="38" t="str">
        <f>'2017'!B36</f>
        <v>STWE Nr. xy</v>
      </c>
      <c r="C36" s="39">
        <f>'2017'!C36</f>
        <v>2010</v>
      </c>
      <c r="D36" s="38">
        <f>'2017'!D36</f>
        <v>91830</v>
      </c>
      <c r="E36" s="38">
        <f>'2017'!E36</f>
        <v>0</v>
      </c>
      <c r="F36" s="38">
        <f>+'2017'!F36+'2017'!H36</f>
        <v>0</v>
      </c>
      <c r="G36" s="38">
        <f t="shared" si="0"/>
        <v>91830</v>
      </c>
      <c r="H36" s="38"/>
      <c r="I36" s="38">
        <f>'2017'!T36</f>
        <v>85401.702127659577</v>
      </c>
      <c r="J36" s="38">
        <v>100</v>
      </c>
      <c r="K36" s="39">
        <f>'2017'!K36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8</v>
      </c>
      <c r="O36" s="24">
        <f t="shared" si="4"/>
        <v>918.29787234042556</v>
      </c>
      <c r="P36" s="25">
        <f t="shared" si="5"/>
        <v>918.29787234042556</v>
      </c>
      <c r="Q36" s="25"/>
      <c r="R36" s="26">
        <f t="shared" si="6"/>
        <v>7346.5957446808488</v>
      </c>
      <c r="S36" s="27">
        <f t="shared" si="7"/>
        <v>85401.702127659577</v>
      </c>
      <c r="T36" s="25">
        <f t="shared" si="8"/>
        <v>84483.404255319154</v>
      </c>
      <c r="U36" s="23">
        <f t="shared" si="9"/>
        <v>92</v>
      </c>
    </row>
    <row r="37" spans="1:21" x14ac:dyDescent="0.2">
      <c r="A37" s="65" t="str">
        <f>'2017'!A37</f>
        <v>xxx</v>
      </c>
      <c r="B37" s="38" t="str">
        <f>'2017'!B37</f>
        <v>STWE Nr. xy</v>
      </c>
      <c r="C37" s="39">
        <f>'2017'!C37</f>
        <v>2015</v>
      </c>
      <c r="D37" s="38">
        <f>'2017'!D37</f>
        <v>93000</v>
      </c>
      <c r="E37" s="38">
        <f>'2017'!E37</f>
        <v>0</v>
      </c>
      <c r="F37" s="38">
        <f>+'2017'!F37+'2017'!H37</f>
        <v>0</v>
      </c>
      <c r="G37" s="38">
        <f t="shared" si="0"/>
        <v>93000</v>
      </c>
      <c r="H37" s="38"/>
      <c r="I37" s="38">
        <f>'2017'!T37</f>
        <v>91140</v>
      </c>
      <c r="J37" s="38">
        <v>100</v>
      </c>
      <c r="K37" s="39">
        <f>'2017'!K37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3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2790</v>
      </c>
      <c r="S37" s="27">
        <f t="shared" si="7"/>
        <v>91140</v>
      </c>
      <c r="T37" s="25">
        <f t="shared" si="8"/>
        <v>90210</v>
      </c>
      <c r="U37" s="23">
        <f t="shared" si="9"/>
        <v>97</v>
      </c>
    </row>
    <row r="38" spans="1:21" x14ac:dyDescent="0.2">
      <c r="A38" s="65" t="str">
        <f>'2017'!A38</f>
        <v>xxx</v>
      </c>
      <c r="B38" s="38" t="str">
        <f>'2017'!B38</f>
        <v>STWE Nr. xy</v>
      </c>
      <c r="C38" s="39">
        <f>'2017'!C38</f>
        <v>2016</v>
      </c>
      <c r="D38" s="38">
        <f>'2017'!D38</f>
        <v>94000</v>
      </c>
      <c r="E38" s="38">
        <f>'2017'!E38</f>
        <v>0</v>
      </c>
      <c r="F38" s="38">
        <f>+'2017'!F38+'2017'!H38</f>
        <v>0</v>
      </c>
      <c r="G38" s="38">
        <f t="shared" si="0"/>
        <v>94000</v>
      </c>
      <c r="H38" s="38"/>
      <c r="I38" s="38">
        <f>'2017'!T38</f>
        <v>93060</v>
      </c>
      <c r="J38" s="38">
        <v>100</v>
      </c>
      <c r="K38" s="39">
        <f>'2017'!K38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2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1880</v>
      </c>
      <c r="S38" s="27">
        <f t="shared" si="7"/>
        <v>93060</v>
      </c>
      <c r="T38" s="25">
        <f t="shared" si="8"/>
        <v>92120</v>
      </c>
      <c r="U38" s="23">
        <f t="shared" si="9"/>
        <v>98</v>
      </c>
    </row>
    <row r="39" spans="1:21" x14ac:dyDescent="0.2">
      <c r="A39" s="65">
        <f>'2017'!A39</f>
        <v>0</v>
      </c>
      <c r="B39" s="38">
        <f>'2017'!B39</f>
        <v>0</v>
      </c>
      <c r="C39" s="39">
        <f>'2017'!C39</f>
        <v>0</v>
      </c>
      <c r="D39" s="38">
        <f>'2017'!D39</f>
        <v>0</v>
      </c>
      <c r="E39" s="38">
        <f>'2017'!E39</f>
        <v>0</v>
      </c>
      <c r="F39" s="38">
        <f>+'2017'!F39+'2017'!H39</f>
        <v>0</v>
      </c>
      <c r="G39" s="38">
        <f t="shared" si="0"/>
        <v>0</v>
      </c>
      <c r="H39" s="38"/>
      <c r="I39" s="38">
        <f>'2017'!T39</f>
        <v>0</v>
      </c>
      <c r="J39" s="38">
        <f>'2017'!J39</f>
        <v>0</v>
      </c>
      <c r="K39" s="39">
        <f>'2017'!K39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'2017'!A40</f>
        <v>0</v>
      </c>
      <c r="B40" s="38">
        <f>'2017'!B40</f>
        <v>0</v>
      </c>
      <c r="C40" s="39">
        <f>'2017'!C40</f>
        <v>0</v>
      </c>
      <c r="D40" s="38">
        <f>'2017'!D40</f>
        <v>0</v>
      </c>
      <c r="E40" s="38">
        <f>'2017'!E40</f>
        <v>0</v>
      </c>
      <c r="F40" s="38">
        <f>+'2017'!F40+'2017'!H40</f>
        <v>0</v>
      </c>
      <c r="G40" s="38">
        <f t="shared" si="0"/>
        <v>0</v>
      </c>
      <c r="H40" s="38"/>
      <c r="I40" s="38">
        <f>'2017'!T40</f>
        <v>0</v>
      </c>
      <c r="J40" s="38">
        <f>'2017'!J40</f>
        <v>0</v>
      </c>
      <c r="K40" s="39">
        <f>'2017'!K40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'2017'!A41</f>
        <v>0</v>
      </c>
      <c r="B41" s="38">
        <f>'2017'!B41</f>
        <v>0</v>
      </c>
      <c r="C41" s="39">
        <f>'2017'!C41</f>
        <v>0</v>
      </c>
      <c r="D41" s="38">
        <f>'2017'!D41</f>
        <v>0</v>
      </c>
      <c r="E41" s="38">
        <f>'2017'!E41</f>
        <v>0</v>
      </c>
      <c r="F41" s="38">
        <f>+'2017'!F41+'2017'!H41</f>
        <v>0</v>
      </c>
      <c r="G41" s="38">
        <f t="shared" si="0"/>
        <v>0</v>
      </c>
      <c r="H41" s="38"/>
      <c r="I41" s="38">
        <f>'2017'!T41</f>
        <v>0</v>
      </c>
      <c r="J41" s="38">
        <f>'2017'!J41</f>
        <v>0</v>
      </c>
      <c r="K41" s="39">
        <f>'2017'!K41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'2017'!A42</f>
        <v>0</v>
      </c>
      <c r="B42" s="38">
        <f>'2017'!B42</f>
        <v>0</v>
      </c>
      <c r="C42" s="39">
        <f>'2017'!C42</f>
        <v>0</v>
      </c>
      <c r="D42" s="38">
        <f>'2017'!D42</f>
        <v>0</v>
      </c>
      <c r="E42" s="38">
        <f>'2017'!E42</f>
        <v>0</v>
      </c>
      <c r="F42" s="38">
        <f>+'2017'!F42+'2017'!H42</f>
        <v>0</v>
      </c>
      <c r="G42" s="38">
        <f t="shared" si="0"/>
        <v>0</v>
      </c>
      <c r="H42" s="38"/>
      <c r="I42" s="38">
        <f>'2017'!T42</f>
        <v>0</v>
      </c>
      <c r="J42" s="38">
        <f>'2017'!J42</f>
        <v>0</v>
      </c>
      <c r="K42" s="39">
        <f>'2017'!K42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'2017'!A43</f>
        <v>0</v>
      </c>
      <c r="B43" s="38">
        <f>'2017'!B43</f>
        <v>0</v>
      </c>
      <c r="C43" s="39">
        <f>'2017'!C43</f>
        <v>0</v>
      </c>
      <c r="D43" s="38">
        <f>'2017'!D43</f>
        <v>0</v>
      </c>
      <c r="E43" s="38">
        <f>'2017'!E43</f>
        <v>0</v>
      </c>
      <c r="F43" s="38">
        <f>+'2017'!F43+'2017'!H43</f>
        <v>0</v>
      </c>
      <c r="G43" s="38">
        <f t="shared" si="0"/>
        <v>0</v>
      </c>
      <c r="H43" s="38"/>
      <c r="I43" s="38">
        <f>'2017'!T43</f>
        <v>0</v>
      </c>
      <c r="J43" s="38">
        <f>'2017'!J43</f>
        <v>0</v>
      </c>
      <c r="K43" s="39">
        <f>'2017'!K43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'2017'!A44</f>
        <v>0</v>
      </c>
      <c r="B44" s="38">
        <f>'2017'!B44</f>
        <v>0</v>
      </c>
      <c r="C44" s="39">
        <f>'2017'!C44</f>
        <v>0</v>
      </c>
      <c r="D44" s="38">
        <f>'2017'!D44</f>
        <v>0</v>
      </c>
      <c r="E44" s="38">
        <f>'2017'!E44</f>
        <v>0</v>
      </c>
      <c r="F44" s="38">
        <f>+'2017'!F44+'2017'!H44</f>
        <v>0</v>
      </c>
      <c r="G44" s="38">
        <f t="shared" si="0"/>
        <v>0</v>
      </c>
      <c r="H44" s="38"/>
      <c r="I44" s="38">
        <f>'2017'!T44</f>
        <v>0</v>
      </c>
      <c r="J44" s="38">
        <f>'2017'!J44</f>
        <v>0</v>
      </c>
      <c r="K44" s="39">
        <f>'2017'!K44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'2017'!A45</f>
        <v>0</v>
      </c>
      <c r="B45" s="38">
        <f>'2017'!B45</f>
        <v>0</v>
      </c>
      <c r="C45" s="39">
        <f>'2017'!C45</f>
        <v>0</v>
      </c>
      <c r="D45" s="38">
        <f>'2017'!D45</f>
        <v>0</v>
      </c>
      <c r="E45" s="38">
        <f>'2017'!E45</f>
        <v>0</v>
      </c>
      <c r="F45" s="38">
        <f>+'2017'!F45+'2017'!H45</f>
        <v>0</v>
      </c>
      <c r="G45" s="38">
        <f t="shared" si="0"/>
        <v>0</v>
      </c>
      <c r="H45" s="38"/>
      <c r="I45" s="38">
        <f>'2017'!T45</f>
        <v>0</v>
      </c>
      <c r="J45" s="38">
        <f>'2017'!J45</f>
        <v>0</v>
      </c>
      <c r="K45" s="39">
        <f>'2017'!K45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'2017'!A46</f>
        <v>0</v>
      </c>
      <c r="B46" s="38">
        <f>'2017'!B46</f>
        <v>0</v>
      </c>
      <c r="C46" s="39">
        <f>'2017'!C46</f>
        <v>0</v>
      </c>
      <c r="D46" s="38">
        <f>'2017'!D46</f>
        <v>0</v>
      </c>
      <c r="E46" s="38">
        <f>'2017'!E46</f>
        <v>0</v>
      </c>
      <c r="F46" s="38">
        <f>+'2017'!F46+'2017'!H46</f>
        <v>0</v>
      </c>
      <c r="G46" s="38">
        <f t="shared" si="0"/>
        <v>0</v>
      </c>
      <c r="H46" s="38"/>
      <c r="I46" s="38">
        <f>'2017'!T46</f>
        <v>0</v>
      </c>
      <c r="J46" s="38">
        <f>'2017'!J46</f>
        <v>0</v>
      </c>
      <c r="K46" s="39">
        <f>'2017'!K46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'2017'!A47</f>
        <v>0</v>
      </c>
      <c r="B47" s="38">
        <f>'2017'!B47</f>
        <v>0</v>
      </c>
      <c r="C47" s="39">
        <f>'2017'!C47</f>
        <v>0</v>
      </c>
      <c r="D47" s="38">
        <f>'2017'!D47</f>
        <v>0</v>
      </c>
      <c r="E47" s="38">
        <f>'2017'!E47</f>
        <v>0</v>
      </c>
      <c r="F47" s="38">
        <f>+'2017'!F47+'2017'!H47</f>
        <v>0</v>
      </c>
      <c r="G47" s="38">
        <f t="shared" si="0"/>
        <v>0</v>
      </c>
      <c r="H47" s="38"/>
      <c r="I47" s="38">
        <f>'2017'!T47</f>
        <v>0</v>
      </c>
      <c r="J47" s="38">
        <f>'2017'!J47</f>
        <v>0</v>
      </c>
      <c r="K47" s="39">
        <f>'2017'!K47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'2017'!A48</f>
        <v>0</v>
      </c>
      <c r="B48" s="38">
        <f>'2017'!B48</f>
        <v>0</v>
      </c>
      <c r="C48" s="39">
        <f>'2017'!C48</f>
        <v>0</v>
      </c>
      <c r="D48" s="38">
        <f>'2017'!D48</f>
        <v>0</v>
      </c>
      <c r="E48" s="38">
        <f>'2017'!E48</f>
        <v>0</v>
      </c>
      <c r="F48" s="38">
        <f>+'2017'!F48+'2017'!H48</f>
        <v>0</v>
      </c>
      <c r="G48" s="38">
        <f t="shared" si="0"/>
        <v>0</v>
      </c>
      <c r="H48" s="38"/>
      <c r="I48" s="38">
        <f>'2017'!T48</f>
        <v>0</v>
      </c>
      <c r="J48" s="38">
        <f>'2017'!J48</f>
        <v>0</v>
      </c>
      <c r="K48" s="39">
        <f>'2017'!K48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'2017'!A49</f>
        <v>0</v>
      </c>
      <c r="B49" s="38">
        <f>'2017'!B49</f>
        <v>0</v>
      </c>
      <c r="C49" s="39">
        <f>'2017'!C49</f>
        <v>0</v>
      </c>
      <c r="D49" s="38">
        <f>'2017'!D49</f>
        <v>0</v>
      </c>
      <c r="E49" s="38">
        <f>'2017'!E49</f>
        <v>0</v>
      </c>
      <c r="F49" s="38">
        <f>+'2017'!F49+'2017'!H49</f>
        <v>0</v>
      </c>
      <c r="G49" s="38">
        <f t="shared" si="0"/>
        <v>0</v>
      </c>
      <c r="H49" s="38"/>
      <c r="I49" s="38">
        <f>'2017'!T49</f>
        <v>0</v>
      </c>
      <c r="J49" s="38">
        <f>'2017'!J49</f>
        <v>0</v>
      </c>
      <c r="K49" s="39">
        <f>'2017'!K49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'2017'!A50</f>
        <v>0</v>
      </c>
      <c r="B50" s="38">
        <f>'2017'!B50</f>
        <v>0</v>
      </c>
      <c r="C50" s="39">
        <f>'2017'!C50</f>
        <v>0</v>
      </c>
      <c r="D50" s="38">
        <f>'2017'!D50</f>
        <v>0</v>
      </c>
      <c r="E50" s="38">
        <f>'2017'!E50</f>
        <v>0</v>
      </c>
      <c r="F50" s="38">
        <f>+'2017'!F50+'2017'!H50</f>
        <v>0</v>
      </c>
      <c r="G50" s="38">
        <f t="shared" si="0"/>
        <v>0</v>
      </c>
      <c r="H50" s="38"/>
      <c r="I50" s="38">
        <f>'2017'!T50</f>
        <v>0</v>
      </c>
      <c r="J50" s="38">
        <f>'2017'!J50</f>
        <v>0</v>
      </c>
      <c r="K50" s="39">
        <f>'2017'!K50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'2017'!A51</f>
        <v>0</v>
      </c>
      <c r="B51" s="38">
        <f>'2017'!B51</f>
        <v>0</v>
      </c>
      <c r="C51" s="39">
        <f>'2017'!C51</f>
        <v>0</v>
      </c>
      <c r="D51" s="38">
        <f>'2017'!D51</f>
        <v>0</v>
      </c>
      <c r="E51" s="38">
        <f>'2017'!E51</f>
        <v>0</v>
      </c>
      <c r="F51" s="38">
        <f>+'2017'!F51+'2017'!H51</f>
        <v>0</v>
      </c>
      <c r="G51" s="38">
        <f t="shared" si="0"/>
        <v>0</v>
      </c>
      <c r="H51" s="38"/>
      <c r="I51" s="38">
        <f>'2017'!T51</f>
        <v>0</v>
      </c>
      <c r="J51" s="38">
        <f>'2017'!J51</f>
        <v>0</v>
      </c>
      <c r="K51" s="39">
        <f>'2017'!K51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'2017'!A52</f>
        <v>0</v>
      </c>
      <c r="B52" s="38">
        <f>'2017'!B52</f>
        <v>0</v>
      </c>
      <c r="C52" s="39">
        <f>'2017'!C52</f>
        <v>0</v>
      </c>
      <c r="D52" s="38">
        <f>'2017'!D52</f>
        <v>0</v>
      </c>
      <c r="E52" s="38">
        <f>'2017'!E52</f>
        <v>0</v>
      </c>
      <c r="F52" s="38">
        <f>+'2017'!F52+'2017'!H52</f>
        <v>0</v>
      </c>
      <c r="G52" s="38">
        <f t="shared" si="0"/>
        <v>0</v>
      </c>
      <c r="H52" s="38"/>
      <c r="I52" s="38">
        <f>'2017'!T52</f>
        <v>0</v>
      </c>
      <c r="J52" s="38">
        <f>'2017'!J52</f>
        <v>0</v>
      </c>
      <c r="K52" s="39">
        <f>'2017'!K52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'2017'!A53</f>
        <v>0</v>
      </c>
      <c r="B53" s="38">
        <f>'2017'!B53</f>
        <v>0</v>
      </c>
      <c r="C53" s="39">
        <f>'2017'!C53</f>
        <v>0</v>
      </c>
      <c r="D53" s="38">
        <f>'2017'!D53</f>
        <v>0</v>
      </c>
      <c r="E53" s="38">
        <f>'2017'!E53</f>
        <v>0</v>
      </c>
      <c r="F53" s="38">
        <f>+'2017'!F53+'2017'!H53</f>
        <v>0</v>
      </c>
      <c r="G53" s="38">
        <f t="shared" si="0"/>
        <v>0</v>
      </c>
      <c r="H53" s="38"/>
      <c r="I53" s="38">
        <f>'2017'!T53</f>
        <v>0</v>
      </c>
      <c r="J53" s="38">
        <f>'2017'!J53</f>
        <v>0</v>
      </c>
      <c r="K53" s="39">
        <f>'2017'!K53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2018</v>
      </c>
      <c r="B54" s="29"/>
      <c r="C54" s="30"/>
      <c r="D54" s="31"/>
      <c r="E54" s="53">
        <f>SUM(E3:E53)</f>
        <v>0</v>
      </c>
      <c r="F54" s="53">
        <f t="shared" ref="F54:H54" si="13">SUM(F3:F53)</f>
        <v>100000</v>
      </c>
      <c r="G54" s="53">
        <f t="shared" si="13"/>
        <v>1529916.5</v>
      </c>
      <c r="H54" s="53">
        <f t="shared" si="13"/>
        <v>30000</v>
      </c>
      <c r="I54" s="53">
        <f>SUM(I3:I53)</f>
        <v>1322522.4222131297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33564.177786870336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1322522.4222131297</v>
      </c>
      <c r="T54" s="61">
        <f>SUM(T3:T52)</f>
        <v>1258958.2444262593</v>
      </c>
      <c r="U54" s="58"/>
    </row>
  </sheetData>
  <conditionalFormatting sqref="A3:K53">
    <cfRule type="cellIs" dxfId="44" priority="10" operator="equal">
      <formula>0</formula>
    </cfRule>
  </conditionalFormatting>
  <conditionalFormatting sqref="N3:N53 U3:U53">
    <cfRule type="cellIs" dxfId="43" priority="3" operator="equal">
      <formula>"abgelaufen"</formula>
    </cfRule>
  </conditionalFormatting>
  <conditionalFormatting sqref="U3:U53">
    <cfRule type="cellIs" dxfId="42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'2017'!K1+2</f>
        <v>2019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2019</v>
      </c>
      <c r="I2" s="40" t="str">
        <f>"Bestandeswert 
Anfang "&amp;K1</f>
        <v>Bestandeswert 
Anfang 2019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2019</v>
      </c>
      <c r="O2" s="43" t="s">
        <v>7</v>
      </c>
      <c r="P2" s="40" t="str">
        <f>"Abschreibung
im Jahr "&amp;K1</f>
        <v>Abschreibung
im Jahr 2019</v>
      </c>
      <c r="Q2" s="40" t="str">
        <f>"zusätzliche Abschreibungen im Jahr "&amp;K1</f>
        <v>zusätzliche Abschreibungen im Jahr 2019</v>
      </c>
      <c r="R2" s="42" t="str">
        <f>"kumulierte
Abschreibungen
Ende "&amp;K1</f>
        <v>kumulierte
Abschreibungen
Ende 2019</v>
      </c>
      <c r="S2" s="44" t="str">
        <f>"Buchwert
Anfang " &amp;K1</f>
        <v>Buchwert
Anfang 2019</v>
      </c>
      <c r="T2" s="40" t="str">
        <f>"Buchwert 
ohne Neuinvest.
Ende "&amp;K1</f>
        <v>Buchwert 
ohne Neuinvest.
Ende 2019</v>
      </c>
      <c r="U2" s="45" t="str">
        <f>"Rest-ND
Ende "&amp;K1</f>
        <v>Rest-ND
Ende 2019</v>
      </c>
    </row>
    <row r="3" spans="1:21" x14ac:dyDescent="0.2">
      <c r="A3" s="65" t="str">
        <f>'2018'!A3</f>
        <v>xxx</v>
      </c>
      <c r="B3" s="38" t="str">
        <f>'2018'!B3</f>
        <v>Pumpwerk …..</v>
      </c>
      <c r="C3" s="39">
        <f>'2018'!C3</f>
        <v>1950</v>
      </c>
      <c r="D3" s="38">
        <f>'2018'!D3</f>
        <v>0</v>
      </c>
      <c r="E3" s="38">
        <f>'2018'!E3</f>
        <v>0</v>
      </c>
      <c r="F3" s="38">
        <f>+'2018'!F3+'2018'!H3</f>
        <v>0</v>
      </c>
      <c r="G3" s="38">
        <f t="shared" ref="G3:G53" si="0">+D3-E3-F3</f>
        <v>0</v>
      </c>
      <c r="H3" s="38"/>
      <c r="I3" s="38">
        <f>'2018'!T3</f>
        <v>0</v>
      </c>
      <c r="J3" s="38">
        <f>'2018'!J3</f>
        <v>25</v>
      </c>
      <c r="K3" s="39">
        <f>'2018'!K3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'2018'!A4</f>
        <v>xxx</v>
      </c>
      <c r="B4" s="38" t="str">
        <f>'2018'!B4</f>
        <v>Pumpwerk …..</v>
      </c>
      <c r="C4" s="39">
        <f>'2018'!C4</f>
        <v>2010</v>
      </c>
      <c r="D4" s="38">
        <f>'2018'!D4</f>
        <v>254250</v>
      </c>
      <c r="E4" s="38">
        <f>'2018'!E4</f>
        <v>0</v>
      </c>
      <c r="F4" s="38">
        <f>+'2018'!F4+'2018'!H4</f>
        <v>0</v>
      </c>
      <c r="G4" s="38">
        <f t="shared" si="0"/>
        <v>254250</v>
      </c>
      <c r="H4" s="38"/>
      <c r="I4" s="38">
        <f>'2018'!T4</f>
        <v>172890</v>
      </c>
      <c r="J4" s="38">
        <f>'2018'!J4</f>
        <v>25</v>
      </c>
      <c r="K4" s="39">
        <f>'2018'!K4</f>
        <v>2017</v>
      </c>
      <c r="L4" s="22">
        <f t="shared" si="1"/>
        <v>2011</v>
      </c>
      <c r="M4" s="22">
        <f t="shared" si="2"/>
        <v>2035</v>
      </c>
      <c r="N4" s="23">
        <f t="shared" si="3"/>
        <v>9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91530</v>
      </c>
      <c r="S4" s="27">
        <f t="shared" si="7"/>
        <v>172890</v>
      </c>
      <c r="T4" s="25">
        <f t="shared" si="8"/>
        <v>162720</v>
      </c>
      <c r="U4" s="23">
        <f t="shared" si="9"/>
        <v>16</v>
      </c>
    </row>
    <row r="5" spans="1:21" x14ac:dyDescent="0.2">
      <c r="A5" s="65">
        <f>'2018'!A5</f>
        <v>0</v>
      </c>
      <c r="B5" s="38">
        <f>'2018'!B5</f>
        <v>0</v>
      </c>
      <c r="C5" s="39">
        <f>'2018'!C5</f>
        <v>0</v>
      </c>
      <c r="D5" s="38">
        <f>'2018'!D5</f>
        <v>0</v>
      </c>
      <c r="E5" s="38">
        <f>'2018'!E5</f>
        <v>0</v>
      </c>
      <c r="F5" s="38">
        <f>+'2018'!F5+'2018'!H5</f>
        <v>0</v>
      </c>
      <c r="G5" s="38">
        <f t="shared" si="0"/>
        <v>0</v>
      </c>
      <c r="H5" s="38"/>
      <c r="I5" s="38"/>
      <c r="J5" s="38">
        <f>'2018'!J5</f>
        <v>0</v>
      </c>
      <c r="K5" s="39">
        <f>'2018'!K5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'2018'!A6</f>
        <v>xxx</v>
      </c>
      <c r="B6" s="38" t="str">
        <f>'2018'!B6</f>
        <v>Reservoir ……</v>
      </c>
      <c r="C6" s="39">
        <f>'2018'!C6</f>
        <v>1995</v>
      </c>
      <c r="D6" s="38">
        <f>'2018'!D6</f>
        <v>18420</v>
      </c>
      <c r="E6" s="38">
        <f>'2018'!E6</f>
        <v>0</v>
      </c>
      <c r="F6" s="38">
        <f>+'2018'!F6+'2018'!H6</f>
        <v>0</v>
      </c>
      <c r="G6" s="38">
        <f t="shared" si="0"/>
        <v>18420</v>
      </c>
      <c r="H6" s="38"/>
      <c r="I6" s="38">
        <f>'2018'!T6</f>
        <v>1473.5</v>
      </c>
      <c r="J6" s="38">
        <f>'2018'!J6</f>
        <v>25</v>
      </c>
      <c r="K6" s="39">
        <f>'2018'!K6</f>
        <v>2017</v>
      </c>
      <c r="L6" s="22">
        <f t="shared" si="1"/>
        <v>1996</v>
      </c>
      <c r="M6" s="22">
        <f t="shared" si="2"/>
        <v>2020</v>
      </c>
      <c r="N6" s="23">
        <f t="shared" si="3"/>
        <v>24</v>
      </c>
      <c r="O6" s="24">
        <f t="shared" si="4"/>
        <v>736.75</v>
      </c>
      <c r="P6" s="25">
        <f t="shared" si="5"/>
        <v>736.75</v>
      </c>
      <c r="Q6" s="25"/>
      <c r="R6" s="26">
        <f t="shared" si="6"/>
        <v>17683.25</v>
      </c>
      <c r="S6" s="27">
        <f t="shared" si="7"/>
        <v>1473.5</v>
      </c>
      <c r="T6" s="25">
        <f t="shared" si="8"/>
        <v>736.75</v>
      </c>
      <c r="U6" s="23">
        <f t="shared" si="9"/>
        <v>1</v>
      </c>
    </row>
    <row r="7" spans="1:21" x14ac:dyDescent="0.2">
      <c r="A7" s="65" t="str">
        <f>'2018'!A7</f>
        <v>xxx</v>
      </c>
      <c r="B7" s="38" t="str">
        <f>'2018'!B7</f>
        <v>Reservoir ……</v>
      </c>
      <c r="C7" s="39">
        <f>'2018'!C7</f>
        <v>2000</v>
      </c>
      <c r="D7" s="38">
        <f>'2018'!D7</f>
        <v>54880</v>
      </c>
      <c r="E7" s="38">
        <f>'2018'!E7</f>
        <v>0</v>
      </c>
      <c r="F7" s="38">
        <f>+'2018'!F7+'2018'!H7</f>
        <v>0</v>
      </c>
      <c r="G7" s="38">
        <f t="shared" si="0"/>
        <v>54880</v>
      </c>
      <c r="H7" s="38"/>
      <c r="I7" s="38">
        <f>'2018'!T7</f>
        <v>15366.555555555555</v>
      </c>
      <c r="J7" s="38">
        <f>'2018'!J7</f>
        <v>25</v>
      </c>
      <c r="K7" s="39">
        <f>'2018'!K7</f>
        <v>2017</v>
      </c>
      <c r="L7" s="22">
        <f t="shared" si="1"/>
        <v>2001</v>
      </c>
      <c r="M7" s="22">
        <f t="shared" si="2"/>
        <v>2025</v>
      </c>
      <c r="N7" s="23">
        <f t="shared" si="3"/>
        <v>19</v>
      </c>
      <c r="O7" s="24">
        <f t="shared" si="4"/>
        <v>2195.2222222222222</v>
      </c>
      <c r="P7" s="25">
        <f t="shared" si="5"/>
        <v>2195.2222222222222</v>
      </c>
      <c r="Q7" s="25"/>
      <c r="R7" s="26">
        <f t="shared" si="6"/>
        <v>41708.666666666664</v>
      </c>
      <c r="S7" s="27">
        <f t="shared" si="7"/>
        <v>15366.555555555555</v>
      </c>
      <c r="T7" s="25">
        <f t="shared" si="8"/>
        <v>13171.333333333332</v>
      </c>
      <c r="U7" s="23">
        <f t="shared" si="9"/>
        <v>6</v>
      </c>
    </row>
    <row r="8" spans="1:21" x14ac:dyDescent="0.2">
      <c r="A8" s="65">
        <f>'2018'!A8</f>
        <v>0</v>
      </c>
      <c r="B8" s="38">
        <f>'2018'!B8</f>
        <v>0</v>
      </c>
      <c r="C8" s="39">
        <f>'2018'!C8</f>
        <v>0</v>
      </c>
      <c r="D8" s="38">
        <f>'2018'!D8</f>
        <v>0</v>
      </c>
      <c r="E8" s="38">
        <f>'2018'!E8</f>
        <v>0</v>
      </c>
      <c r="F8" s="38">
        <f>+'2018'!F8+'2018'!H8</f>
        <v>0</v>
      </c>
      <c r="G8" s="38">
        <f t="shared" si="0"/>
        <v>0</v>
      </c>
      <c r="H8" s="38"/>
      <c r="I8" s="38"/>
      <c r="J8" s="38">
        <f>'2018'!J8</f>
        <v>0</v>
      </c>
      <c r="K8" s="39">
        <f>'2018'!K8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'2018'!A9</f>
        <v>xxx</v>
      </c>
      <c r="B9" s="38" t="str">
        <f>'2018'!B9</f>
        <v>Wasserleitung ….</v>
      </c>
      <c r="C9" s="39">
        <f>'2018'!C9</f>
        <v>2012</v>
      </c>
      <c r="D9" s="38">
        <f>'2018'!D9</f>
        <v>336610</v>
      </c>
      <c r="E9" s="38">
        <f>'2018'!E9</f>
        <v>0</v>
      </c>
      <c r="F9" s="38">
        <f>+'2018'!F9+'2018'!H9</f>
        <v>36950</v>
      </c>
      <c r="G9" s="38">
        <f t="shared" si="0"/>
        <v>299660</v>
      </c>
      <c r="H9" s="38"/>
      <c r="I9" s="38">
        <f>'2018'!T9</f>
        <v>232615.38461538462</v>
      </c>
      <c r="J9" s="38">
        <v>30</v>
      </c>
      <c r="K9" s="39">
        <f>'2018'!K9</f>
        <v>2017</v>
      </c>
      <c r="L9" s="22">
        <f t="shared" si="1"/>
        <v>2013</v>
      </c>
      <c r="M9" s="22">
        <f t="shared" si="2"/>
        <v>2042</v>
      </c>
      <c r="N9" s="23">
        <f t="shared" si="3"/>
        <v>7</v>
      </c>
      <c r="O9" s="24">
        <f t="shared" si="4"/>
        <v>9692.3076923076933</v>
      </c>
      <c r="P9" s="25">
        <f t="shared" si="5"/>
        <v>9692.3076923076933</v>
      </c>
      <c r="Q9" s="25"/>
      <c r="R9" s="26">
        <f t="shared" si="6"/>
        <v>76736.923076923063</v>
      </c>
      <c r="S9" s="27">
        <f t="shared" si="7"/>
        <v>232615.38461538462</v>
      </c>
      <c r="T9" s="25">
        <f t="shared" si="8"/>
        <v>222923.07692307694</v>
      </c>
      <c r="U9" s="23">
        <f t="shared" si="9"/>
        <v>23</v>
      </c>
    </row>
    <row r="10" spans="1:21" x14ac:dyDescent="0.2">
      <c r="A10" s="65" t="str">
        <f>'2018'!A10</f>
        <v>xxx</v>
      </c>
      <c r="B10" s="38" t="str">
        <f>'2018'!B10</f>
        <v>Wasserleitung ….</v>
      </c>
      <c r="C10" s="39">
        <f>'2018'!C10</f>
        <v>2008</v>
      </c>
      <c r="D10" s="38">
        <f>'2018'!D10</f>
        <v>1980</v>
      </c>
      <c r="E10" s="38">
        <f>'2018'!E10</f>
        <v>0</v>
      </c>
      <c r="F10" s="38">
        <f>+'2018'!F10+'2018'!H10</f>
        <v>1980</v>
      </c>
      <c r="G10" s="38">
        <f t="shared" si="0"/>
        <v>0</v>
      </c>
      <c r="H10" s="38"/>
      <c r="I10" s="38">
        <f>'2018'!T10</f>
        <v>0</v>
      </c>
      <c r="J10" s="38">
        <v>30</v>
      </c>
      <c r="K10" s="39">
        <f>'2018'!K10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11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'2018'!A11</f>
        <v>xxx</v>
      </c>
      <c r="B11" s="38" t="str">
        <f>'2018'!B11</f>
        <v>Wasserleitung ….</v>
      </c>
      <c r="C11" s="39">
        <f>'2018'!C11</f>
        <v>2015</v>
      </c>
      <c r="D11" s="38">
        <f>'2018'!D11</f>
        <v>116870</v>
      </c>
      <c r="E11" s="38">
        <f>'2018'!E11</f>
        <v>0</v>
      </c>
      <c r="F11" s="38">
        <f>+'2018'!F11+'2018'!H11</f>
        <v>0</v>
      </c>
      <c r="G11" s="38">
        <f t="shared" si="0"/>
        <v>116870</v>
      </c>
      <c r="H11" s="38"/>
      <c r="I11" s="38">
        <f>'2018'!T11</f>
        <v>98928</v>
      </c>
      <c r="J11" s="38">
        <v>30</v>
      </c>
      <c r="K11" s="39">
        <f>'2018'!K11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4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21606</v>
      </c>
      <c r="S11" s="27">
        <f t="shared" si="7"/>
        <v>98928</v>
      </c>
      <c r="T11" s="25">
        <f t="shared" si="8"/>
        <v>95264</v>
      </c>
      <c r="U11" s="23">
        <f t="shared" si="9"/>
        <v>26</v>
      </c>
    </row>
    <row r="12" spans="1:21" x14ac:dyDescent="0.2">
      <c r="A12" s="65" t="str">
        <f>'2018'!A12</f>
        <v>xxx</v>
      </c>
      <c r="B12" s="38" t="str">
        <f>'2018'!B12</f>
        <v>Wasserleitung ….</v>
      </c>
      <c r="C12" s="39">
        <f>'2018'!C12</f>
        <v>2008</v>
      </c>
      <c r="D12" s="38">
        <f>'2018'!D12</f>
        <v>1300</v>
      </c>
      <c r="E12" s="38">
        <f>'2018'!E12</f>
        <v>0</v>
      </c>
      <c r="F12" s="38">
        <f>+'2018'!F12+'2018'!H12</f>
        <v>1300</v>
      </c>
      <c r="G12" s="38">
        <f t="shared" si="0"/>
        <v>0</v>
      </c>
      <c r="H12" s="38"/>
      <c r="I12" s="38">
        <f>'2018'!T12</f>
        <v>0</v>
      </c>
      <c r="J12" s="38">
        <v>30</v>
      </c>
      <c r="K12" s="39">
        <f>'2018'!K12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11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'2018'!A13</f>
        <v>xxx</v>
      </c>
      <c r="B13" s="38" t="str">
        <f>'2018'!B13</f>
        <v>Wasserleitung ….</v>
      </c>
      <c r="C13" s="39">
        <f>'2018'!C13</f>
        <v>2009</v>
      </c>
      <c r="D13" s="38">
        <f>'2018'!D13</f>
        <v>89770</v>
      </c>
      <c r="E13" s="38">
        <f>'2018'!E13</f>
        <v>0</v>
      </c>
      <c r="F13" s="38">
        <f>+'2018'!F13+'2018'!H13</f>
        <v>89770</v>
      </c>
      <c r="G13" s="38">
        <f t="shared" si="0"/>
        <v>0</v>
      </c>
      <c r="H13" s="38"/>
      <c r="I13" s="38">
        <f>'2018'!T13</f>
        <v>0</v>
      </c>
      <c r="J13" s="38">
        <v>30</v>
      </c>
      <c r="K13" s="39">
        <f>'2018'!K13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10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'2018'!A14</f>
        <v>xxx</v>
      </c>
      <c r="B14" s="38" t="str">
        <f>'2018'!B14</f>
        <v>Wasserleitung ….</v>
      </c>
      <c r="C14" s="39">
        <f>'2018'!C14</f>
        <v>2016</v>
      </c>
      <c r="D14" s="38">
        <f>'2018'!D14</f>
        <v>88778.85</v>
      </c>
      <c r="E14" s="38">
        <f>'2018'!E14</f>
        <v>0</v>
      </c>
      <c r="F14" s="38">
        <f>+'2018'!F14+'2018'!H14</f>
        <v>0</v>
      </c>
      <c r="G14" s="38">
        <f t="shared" si="0"/>
        <v>88778.85</v>
      </c>
      <c r="H14" s="38"/>
      <c r="I14" s="38">
        <f>'2018'!T14</f>
        <v>82860.399999999994</v>
      </c>
      <c r="J14" s="38">
        <v>30</v>
      </c>
      <c r="K14" s="39">
        <f>'2018'!K14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3</v>
      </c>
      <c r="O14" s="24">
        <f t="shared" si="4"/>
        <v>2959.2999999999997</v>
      </c>
      <c r="P14" s="25">
        <f t="shared" si="5"/>
        <v>2959.2999999999997</v>
      </c>
      <c r="Q14" s="25"/>
      <c r="R14" s="26">
        <f t="shared" si="6"/>
        <v>8877.7500000000109</v>
      </c>
      <c r="S14" s="27">
        <f t="shared" si="7"/>
        <v>82860.399999999994</v>
      </c>
      <c r="T14" s="25">
        <f t="shared" si="8"/>
        <v>79901.099999999991</v>
      </c>
      <c r="U14" s="23">
        <f t="shared" si="9"/>
        <v>27</v>
      </c>
    </row>
    <row r="15" spans="1:21" x14ac:dyDescent="0.2">
      <c r="A15" s="65" t="str">
        <f>'2018'!A15</f>
        <v>xxx</v>
      </c>
      <c r="B15" s="38" t="str">
        <f>'2018'!B15</f>
        <v>Wasserleitung ….</v>
      </c>
      <c r="C15" s="39">
        <f>'2018'!C15</f>
        <v>2016</v>
      </c>
      <c r="D15" s="38">
        <f>'2018'!D15</f>
        <v>3249.05</v>
      </c>
      <c r="E15" s="38">
        <f>'2018'!E15</f>
        <v>0</v>
      </c>
      <c r="F15" s="38">
        <f>+'2018'!F15+'2018'!H15</f>
        <v>0</v>
      </c>
      <c r="G15" s="38">
        <f t="shared" si="0"/>
        <v>3249.05</v>
      </c>
      <c r="H15" s="38"/>
      <c r="I15" s="38">
        <f>'2018'!T15</f>
        <v>3032.3999999999996</v>
      </c>
      <c r="J15" s="38">
        <v>30</v>
      </c>
      <c r="K15" s="39">
        <f>'2018'!K15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3</v>
      </c>
      <c r="O15" s="24">
        <f t="shared" si="4"/>
        <v>108.29999999999998</v>
      </c>
      <c r="P15" s="25">
        <f t="shared" si="5"/>
        <v>108.29999999999998</v>
      </c>
      <c r="Q15" s="25"/>
      <c r="R15" s="26">
        <f t="shared" si="6"/>
        <v>324.9500000000005</v>
      </c>
      <c r="S15" s="27">
        <f t="shared" si="7"/>
        <v>3032.3999999999996</v>
      </c>
      <c r="T15" s="25">
        <f t="shared" si="8"/>
        <v>2924.0999999999995</v>
      </c>
      <c r="U15" s="23">
        <f t="shared" si="9"/>
        <v>27</v>
      </c>
    </row>
    <row r="16" spans="1:21" x14ac:dyDescent="0.2">
      <c r="A16" s="65">
        <f>'2018'!A16</f>
        <v>0</v>
      </c>
      <c r="B16" s="38">
        <f>'2018'!B16</f>
        <v>0</v>
      </c>
      <c r="C16" s="39">
        <f>'2018'!C16</f>
        <v>0</v>
      </c>
      <c r="D16" s="38">
        <f>'2018'!D16</f>
        <v>0</v>
      </c>
      <c r="E16" s="38">
        <f>'2018'!E16</f>
        <v>0</v>
      </c>
      <c r="F16" s="38">
        <f>+'2018'!F16+'2018'!H16</f>
        <v>0</v>
      </c>
      <c r="G16" s="38">
        <f t="shared" si="0"/>
        <v>0</v>
      </c>
      <c r="H16" s="38"/>
      <c r="I16" s="38">
        <f>'2018'!T16</f>
        <v>0</v>
      </c>
      <c r="J16" s="38">
        <f>'2018'!J16</f>
        <v>0</v>
      </c>
      <c r="K16" s="39">
        <f>'2018'!K16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'2018'!A17</f>
        <v>xxx</v>
      </c>
      <c r="B17" s="38" t="str">
        <f>'2018'!B17</f>
        <v>Land Parzelle Nr. xy</v>
      </c>
      <c r="C17" s="39">
        <f>'2018'!C17</f>
        <v>0</v>
      </c>
      <c r="D17" s="38">
        <f>'2018'!D17</f>
        <v>0</v>
      </c>
      <c r="E17" s="38">
        <f>'2018'!E17</f>
        <v>0</v>
      </c>
      <c r="F17" s="38">
        <f>+'2018'!F17+'2018'!H17</f>
        <v>0</v>
      </c>
      <c r="G17" s="38">
        <f t="shared" si="0"/>
        <v>0</v>
      </c>
      <c r="H17" s="38"/>
      <c r="I17" s="38">
        <f>'2018'!T17</f>
        <v>0</v>
      </c>
      <c r="J17" s="38" t="str">
        <f>'2018'!J17</f>
        <v>ewig</v>
      </c>
      <c r="K17" s="39">
        <f>'2018'!K17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'2018'!A18</f>
        <v>xxx</v>
      </c>
      <c r="B18" s="38" t="str">
        <f>'2018'!B18</f>
        <v>Land Parzelle Nr. xy</v>
      </c>
      <c r="C18" s="39">
        <f>'2018'!C18</f>
        <v>0</v>
      </c>
      <c r="D18" s="38">
        <f>'2018'!D18</f>
        <v>1770</v>
      </c>
      <c r="E18" s="38">
        <f>'2018'!E18</f>
        <v>0</v>
      </c>
      <c r="F18" s="38">
        <f>+'2018'!F18+'2018'!H18</f>
        <v>0</v>
      </c>
      <c r="G18" s="38">
        <f t="shared" si="0"/>
        <v>1770</v>
      </c>
      <c r="H18" s="38"/>
      <c r="I18" s="38">
        <f>'2018'!T18</f>
        <v>1770</v>
      </c>
      <c r="J18" s="38" t="str">
        <f>'2018'!J18</f>
        <v>ewig</v>
      </c>
      <c r="K18" s="39">
        <f>'2018'!K18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'2018'!A19</f>
        <v>xxx</v>
      </c>
      <c r="B19" s="38" t="str">
        <f>'2018'!B19</f>
        <v>Land Parzelle Nr. xy</v>
      </c>
      <c r="C19" s="39">
        <f>'2018'!C19</f>
        <v>0</v>
      </c>
      <c r="D19" s="38">
        <f>'2018'!D19</f>
        <v>35957</v>
      </c>
      <c r="E19" s="38">
        <f>'2018'!E19</f>
        <v>0</v>
      </c>
      <c r="F19" s="38">
        <f>+'2018'!F19+'2018'!H19</f>
        <v>0</v>
      </c>
      <c r="G19" s="38">
        <f t="shared" si="0"/>
        <v>35957</v>
      </c>
      <c r="H19" s="38"/>
      <c r="I19" s="38">
        <f>'2018'!T19</f>
        <v>35957</v>
      </c>
      <c r="J19" s="38" t="str">
        <f>'2018'!J19</f>
        <v>ewig</v>
      </c>
      <c r="K19" s="39">
        <f>'2018'!K19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'2018'!A20</f>
        <v>xxx</v>
      </c>
      <c r="B20" s="38" t="str">
        <f>'2018'!B20</f>
        <v>Land Parzelle Nr. xy</v>
      </c>
      <c r="C20" s="39">
        <f>'2018'!C20</f>
        <v>0</v>
      </c>
      <c r="D20" s="38">
        <f>'2018'!D20</f>
        <v>63</v>
      </c>
      <c r="E20" s="38">
        <f>'2018'!E20</f>
        <v>0</v>
      </c>
      <c r="F20" s="38">
        <f>+'2018'!F20+'2018'!H20</f>
        <v>0</v>
      </c>
      <c r="G20" s="38">
        <f t="shared" si="0"/>
        <v>63</v>
      </c>
      <c r="H20" s="38"/>
      <c r="I20" s="38">
        <f>'2018'!T20</f>
        <v>63</v>
      </c>
      <c r="J20" s="38" t="str">
        <f>'2018'!J20</f>
        <v>ewig</v>
      </c>
      <c r="K20" s="39">
        <f>'2018'!K20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'2018'!A21</f>
        <v>xxx</v>
      </c>
      <c r="B21" s="38" t="str">
        <f>'2018'!B21</f>
        <v>Land Parzelle Nr. xy</v>
      </c>
      <c r="C21" s="39">
        <f>'2018'!C21</f>
        <v>0</v>
      </c>
      <c r="D21" s="38">
        <f>'2018'!D21</f>
        <v>0</v>
      </c>
      <c r="E21" s="38">
        <f>'2018'!E21</f>
        <v>0</v>
      </c>
      <c r="F21" s="38">
        <f>+'2018'!F21+'2018'!H21</f>
        <v>0</v>
      </c>
      <c r="G21" s="38">
        <f t="shared" si="0"/>
        <v>0</v>
      </c>
      <c r="H21" s="38"/>
      <c r="I21" s="38">
        <f>'2018'!T21</f>
        <v>0</v>
      </c>
      <c r="J21" s="38" t="str">
        <f>'2018'!J21</f>
        <v>ewig</v>
      </c>
      <c r="K21" s="39">
        <f>'2018'!K21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'2018'!A22</f>
        <v>xxx</v>
      </c>
      <c r="B22" s="38" t="str">
        <f>'2018'!B22</f>
        <v>Land Parzelle Nr. xy</v>
      </c>
      <c r="C22" s="39">
        <f>'2018'!C22</f>
        <v>0</v>
      </c>
      <c r="D22" s="38">
        <f>'2018'!D22</f>
        <v>298358</v>
      </c>
      <c r="E22" s="38">
        <f>'2018'!E22</f>
        <v>0</v>
      </c>
      <c r="F22" s="38">
        <f>+'2018'!F22+'2018'!H22</f>
        <v>0</v>
      </c>
      <c r="G22" s="38">
        <f t="shared" si="0"/>
        <v>298358</v>
      </c>
      <c r="H22" s="38"/>
      <c r="I22" s="38">
        <f>'2018'!T22</f>
        <v>298358</v>
      </c>
      <c r="J22" s="38" t="str">
        <f>'2018'!J22</f>
        <v>ewig</v>
      </c>
      <c r="K22" s="39">
        <f>'2018'!K22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'2018'!A23</f>
        <v>xxx</v>
      </c>
      <c r="B23" s="38" t="str">
        <f>'2018'!B23</f>
        <v>Land Parzelle Nr. xy</v>
      </c>
      <c r="C23" s="39">
        <f>'2018'!C23</f>
        <v>0</v>
      </c>
      <c r="D23" s="38">
        <f>'2018'!D23</f>
        <v>1540</v>
      </c>
      <c r="E23" s="38">
        <f>'2018'!E23</f>
        <v>0</v>
      </c>
      <c r="F23" s="38">
        <f>+'2018'!F23+'2018'!H23</f>
        <v>0</v>
      </c>
      <c r="G23" s="38">
        <f t="shared" si="0"/>
        <v>1540</v>
      </c>
      <c r="H23" s="38"/>
      <c r="I23" s="38">
        <f>'2018'!T23</f>
        <v>1540</v>
      </c>
      <c r="J23" s="38" t="str">
        <f>'2018'!J23</f>
        <v>ewig</v>
      </c>
      <c r="K23" s="39">
        <f>'2018'!K23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'2018'!A24</f>
        <v>xxx</v>
      </c>
      <c r="B24" s="38" t="str">
        <f>'2018'!B24</f>
        <v>Land Parzelle Nr. xy</v>
      </c>
      <c r="C24" s="39">
        <f>'2018'!C24</f>
        <v>0</v>
      </c>
      <c r="D24" s="38">
        <f>'2018'!D24</f>
        <v>3348</v>
      </c>
      <c r="E24" s="38">
        <f>'2018'!E24</f>
        <v>0</v>
      </c>
      <c r="F24" s="38">
        <f>+'2018'!F24+'2018'!H24</f>
        <v>0</v>
      </c>
      <c r="G24" s="38">
        <f t="shared" si="0"/>
        <v>3348</v>
      </c>
      <c r="H24" s="38"/>
      <c r="I24" s="38">
        <f>'2018'!T24</f>
        <v>3348</v>
      </c>
      <c r="J24" s="38" t="str">
        <f>'2018'!J24</f>
        <v>ewig</v>
      </c>
      <c r="K24" s="39">
        <f>'2018'!K24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'2018'!A25</f>
        <v>xxx</v>
      </c>
      <c r="B25" s="38" t="str">
        <f>'2018'!B25</f>
        <v>Land Parzelle Nr. xy</v>
      </c>
      <c r="C25" s="39">
        <f>'2018'!C25</f>
        <v>0</v>
      </c>
      <c r="D25" s="38">
        <f>'2018'!D25</f>
        <v>269</v>
      </c>
      <c r="E25" s="38">
        <f>'2018'!E25</f>
        <v>0</v>
      </c>
      <c r="F25" s="38">
        <f>+'2018'!F25+'2018'!H25</f>
        <v>0</v>
      </c>
      <c r="G25" s="38">
        <f t="shared" si="0"/>
        <v>269</v>
      </c>
      <c r="H25" s="38"/>
      <c r="I25" s="38">
        <f>'2018'!T25</f>
        <v>269</v>
      </c>
      <c r="J25" s="38" t="str">
        <f>'2018'!J25</f>
        <v>ewig</v>
      </c>
      <c r="K25" s="39">
        <f>'2018'!K25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'2018'!A26</f>
        <v>xxx</v>
      </c>
      <c r="B26" s="38" t="str">
        <f>'2018'!B26</f>
        <v>Land Parzelle Nr. xy</v>
      </c>
      <c r="C26" s="39">
        <f>'2018'!C26</f>
        <v>0</v>
      </c>
      <c r="D26" s="38">
        <f>'2018'!D26</f>
        <v>1001</v>
      </c>
      <c r="E26" s="38">
        <f>'2018'!E26</f>
        <v>0</v>
      </c>
      <c r="F26" s="38">
        <f>+'2018'!F26+'2018'!H26</f>
        <v>0</v>
      </c>
      <c r="G26" s="38">
        <f t="shared" si="0"/>
        <v>1001</v>
      </c>
      <c r="H26" s="38"/>
      <c r="I26" s="38">
        <f>'2018'!T26</f>
        <v>1001</v>
      </c>
      <c r="J26" s="38" t="str">
        <f>'2018'!J26</f>
        <v>ewig</v>
      </c>
      <c r="K26" s="39">
        <f>'2018'!K26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'2018'!A27</f>
        <v>xxx</v>
      </c>
      <c r="B27" s="38" t="str">
        <f>'2018'!B27</f>
        <v>Land Parzelle Nr. xy</v>
      </c>
      <c r="C27" s="39">
        <f>'2018'!C27</f>
        <v>0</v>
      </c>
      <c r="D27" s="38">
        <f>'2018'!D27</f>
        <v>34263</v>
      </c>
      <c r="E27" s="38">
        <f>'2018'!E27</f>
        <v>0</v>
      </c>
      <c r="F27" s="38">
        <f>+'2018'!F27+'2018'!H27</f>
        <v>0</v>
      </c>
      <c r="G27" s="38">
        <f t="shared" si="0"/>
        <v>34263</v>
      </c>
      <c r="H27" s="38"/>
      <c r="I27" s="38">
        <f>'2018'!T27</f>
        <v>34263</v>
      </c>
      <c r="J27" s="38" t="str">
        <f>'2018'!J27</f>
        <v>ewig</v>
      </c>
      <c r="K27" s="39">
        <f>'2018'!K27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'2018'!A28</f>
        <v>xxx</v>
      </c>
      <c r="B28" s="38" t="str">
        <f>'2018'!B28</f>
        <v>Wald Parzelle Nr. xy</v>
      </c>
      <c r="C28" s="39">
        <f>'2018'!C28</f>
        <v>0</v>
      </c>
      <c r="D28" s="38">
        <f>'2018'!D28</f>
        <v>63</v>
      </c>
      <c r="E28" s="38">
        <f>'2018'!E28</f>
        <v>0</v>
      </c>
      <c r="F28" s="38">
        <f>+'2018'!F28+'2018'!H28</f>
        <v>0</v>
      </c>
      <c r="G28" s="38">
        <f t="shared" si="0"/>
        <v>63</v>
      </c>
      <c r="H28" s="38"/>
      <c r="I28" s="38">
        <f>'2018'!T28</f>
        <v>63</v>
      </c>
      <c r="J28" s="38" t="str">
        <f>'2018'!J28</f>
        <v>ewig</v>
      </c>
      <c r="K28" s="39">
        <f>'2018'!K28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'2018'!A29</f>
        <v>xxx</v>
      </c>
      <c r="B29" s="38" t="str">
        <f>'2018'!B29</f>
        <v>Wald Parzelle Nr. xy</v>
      </c>
      <c r="C29" s="39">
        <f>'2018'!C29</f>
        <v>0</v>
      </c>
      <c r="D29" s="38">
        <f>'2018'!D29</f>
        <v>1116</v>
      </c>
      <c r="E29" s="38">
        <f>'2018'!E29</f>
        <v>0</v>
      </c>
      <c r="F29" s="38">
        <f>+'2018'!F29+'2018'!H29</f>
        <v>0</v>
      </c>
      <c r="G29" s="38">
        <f t="shared" si="0"/>
        <v>1116</v>
      </c>
      <c r="H29" s="38"/>
      <c r="I29" s="38">
        <f>'2018'!T29</f>
        <v>1116</v>
      </c>
      <c r="J29" s="38" t="str">
        <f>'2018'!J29</f>
        <v>ewig</v>
      </c>
      <c r="K29" s="39">
        <f>'2018'!K29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'2018'!A30</f>
        <v>xxx</v>
      </c>
      <c r="B30" s="38" t="str">
        <f>'2018'!B30</f>
        <v>Wald Parzelle Nr. xy</v>
      </c>
      <c r="C30" s="39">
        <f>'2018'!C30</f>
        <v>0</v>
      </c>
      <c r="D30" s="38">
        <f>'2018'!D30</f>
        <v>616</v>
      </c>
      <c r="E30" s="38">
        <f>'2018'!E30</f>
        <v>0</v>
      </c>
      <c r="F30" s="38">
        <f>+'2018'!F30+'2018'!H30</f>
        <v>0</v>
      </c>
      <c r="G30" s="38">
        <f t="shared" si="0"/>
        <v>616</v>
      </c>
      <c r="H30" s="38"/>
      <c r="I30" s="38">
        <f>'2018'!T30</f>
        <v>616</v>
      </c>
      <c r="J30" s="38" t="str">
        <f>'2018'!J30</f>
        <v>ewig</v>
      </c>
      <c r="K30" s="39">
        <f>'2018'!K30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'2018'!A31</f>
        <v>xxx</v>
      </c>
      <c r="B31" s="38" t="str">
        <f>'2018'!B31</f>
        <v>Wald Parzelle Nr. xy</v>
      </c>
      <c r="C31" s="39">
        <f>'2018'!C31</f>
        <v>0</v>
      </c>
      <c r="D31" s="38">
        <f>'2018'!D31</f>
        <v>385</v>
      </c>
      <c r="E31" s="38">
        <f>'2018'!E31</f>
        <v>0</v>
      </c>
      <c r="F31" s="38">
        <f>+'2018'!F31+'2018'!H31</f>
        <v>0</v>
      </c>
      <c r="G31" s="38">
        <f t="shared" si="0"/>
        <v>385</v>
      </c>
      <c r="H31" s="38"/>
      <c r="I31" s="38">
        <f>'2018'!T31</f>
        <v>385</v>
      </c>
      <c r="J31" s="38" t="str">
        <f>'2018'!J31</f>
        <v>ewig</v>
      </c>
      <c r="K31" s="39">
        <f>'2018'!K31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'2018'!A32</f>
        <v>xxx</v>
      </c>
      <c r="B32" s="38" t="str">
        <f>'2018'!B32</f>
        <v>Wald Parzelle Nr. xy</v>
      </c>
      <c r="C32" s="39">
        <f>'2018'!C32</f>
        <v>0</v>
      </c>
      <c r="D32" s="38">
        <f>'2018'!D32</f>
        <v>2310</v>
      </c>
      <c r="E32" s="38">
        <f>'2018'!E32</f>
        <v>0</v>
      </c>
      <c r="F32" s="38">
        <f>+'2018'!F32+'2018'!H32</f>
        <v>0</v>
      </c>
      <c r="G32" s="38">
        <f t="shared" si="0"/>
        <v>2310</v>
      </c>
      <c r="H32" s="38"/>
      <c r="I32" s="38">
        <f>'2018'!T32</f>
        <v>2310</v>
      </c>
      <c r="J32" s="38" t="str">
        <f>'2018'!J32</f>
        <v>ewig</v>
      </c>
      <c r="K32" s="39">
        <f>'2018'!K32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'2018'!A33</f>
        <v>xxx</v>
      </c>
      <c r="B33" s="38" t="str">
        <f>'2018'!B33</f>
        <v>Wald Parzelle Nr. xy</v>
      </c>
      <c r="C33" s="39">
        <f>'2018'!C33</f>
        <v>0</v>
      </c>
      <c r="D33" s="38">
        <f>'2018'!D33</f>
        <v>3888</v>
      </c>
      <c r="E33" s="38">
        <f>'2018'!E33</f>
        <v>0</v>
      </c>
      <c r="F33" s="38">
        <f>+'2018'!F33+'2018'!H33</f>
        <v>0</v>
      </c>
      <c r="G33" s="38">
        <f t="shared" si="0"/>
        <v>3888</v>
      </c>
      <c r="H33" s="38"/>
      <c r="I33" s="38">
        <f>'2018'!T33</f>
        <v>3888</v>
      </c>
      <c r="J33" s="38" t="str">
        <f>'2018'!J33</f>
        <v>ewig</v>
      </c>
      <c r="K33" s="39">
        <f>'2018'!K33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'2018'!A34</f>
        <v>xxx</v>
      </c>
      <c r="B34" s="38" t="str">
        <f>'2018'!B34</f>
        <v>Wald Parzelle Nr. xy</v>
      </c>
      <c r="C34" s="39">
        <f>'2018'!C34</f>
        <v>0</v>
      </c>
      <c r="D34" s="38">
        <f>'2018'!D34</f>
        <v>31.6</v>
      </c>
      <c r="E34" s="38">
        <f>'2018'!E34</f>
        <v>0</v>
      </c>
      <c r="F34" s="38">
        <f>+'2018'!F34+'2018'!H34</f>
        <v>0</v>
      </c>
      <c r="G34" s="38">
        <f t="shared" si="0"/>
        <v>31.6</v>
      </c>
      <c r="H34" s="38"/>
      <c r="I34" s="38">
        <f>'2018'!T34</f>
        <v>31.6</v>
      </c>
      <c r="J34" s="38" t="str">
        <f>'2018'!J34</f>
        <v>ewig</v>
      </c>
      <c r="K34" s="39">
        <f>'2018'!K34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'2018'!A35</f>
        <v>0</v>
      </c>
      <c r="B35" s="38">
        <f>'2018'!B35</f>
        <v>0</v>
      </c>
      <c r="C35" s="39">
        <f>'2018'!C35</f>
        <v>0</v>
      </c>
      <c r="D35" s="38">
        <f>'2018'!D35</f>
        <v>0</v>
      </c>
      <c r="E35" s="38">
        <f>'2018'!E35</f>
        <v>0</v>
      </c>
      <c r="F35" s="38">
        <f>+'2018'!F35+'2018'!H35</f>
        <v>0</v>
      </c>
      <c r="G35" s="38">
        <f t="shared" si="0"/>
        <v>0</v>
      </c>
      <c r="H35" s="38"/>
      <c r="I35" s="38">
        <f>'2018'!T35</f>
        <v>0</v>
      </c>
      <c r="J35" s="38">
        <f>'2018'!J35</f>
        <v>0</v>
      </c>
      <c r="K35" s="39">
        <f>'2018'!K35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'2018'!A36</f>
        <v>xxx</v>
      </c>
      <c r="B36" s="38" t="str">
        <f>'2018'!B36</f>
        <v>STWE Nr. xy</v>
      </c>
      <c r="C36" s="39">
        <f>'2018'!C36</f>
        <v>2010</v>
      </c>
      <c r="D36" s="38">
        <f>'2018'!D36</f>
        <v>91830</v>
      </c>
      <c r="E36" s="38">
        <f>'2018'!E36</f>
        <v>0</v>
      </c>
      <c r="F36" s="38">
        <f>+'2018'!F36+'2018'!H36</f>
        <v>0</v>
      </c>
      <c r="G36" s="38">
        <f t="shared" si="0"/>
        <v>91830</v>
      </c>
      <c r="H36" s="38"/>
      <c r="I36" s="38">
        <f>'2018'!T36</f>
        <v>84483.404255319154</v>
      </c>
      <c r="J36" s="38">
        <v>100</v>
      </c>
      <c r="K36" s="39">
        <f>'2018'!K36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9</v>
      </c>
      <c r="O36" s="24">
        <f t="shared" si="4"/>
        <v>918.29787234042556</v>
      </c>
      <c r="P36" s="25">
        <f t="shared" si="5"/>
        <v>918.29787234042556</v>
      </c>
      <c r="Q36" s="25"/>
      <c r="R36" s="26">
        <f t="shared" si="6"/>
        <v>8264.893617021271</v>
      </c>
      <c r="S36" s="27">
        <f t="shared" si="7"/>
        <v>84483.404255319154</v>
      </c>
      <c r="T36" s="25">
        <f t="shared" si="8"/>
        <v>83565.106382978731</v>
      </c>
      <c r="U36" s="23">
        <f t="shared" si="9"/>
        <v>91</v>
      </c>
    </row>
    <row r="37" spans="1:21" x14ac:dyDescent="0.2">
      <c r="A37" s="65" t="str">
        <f>'2018'!A37</f>
        <v>xxx</v>
      </c>
      <c r="B37" s="38" t="str">
        <f>'2018'!B37</f>
        <v>STWE Nr. xy</v>
      </c>
      <c r="C37" s="39">
        <f>'2018'!C37</f>
        <v>2015</v>
      </c>
      <c r="D37" s="38">
        <f>'2018'!D37</f>
        <v>93000</v>
      </c>
      <c r="E37" s="38">
        <f>'2018'!E37</f>
        <v>0</v>
      </c>
      <c r="F37" s="38">
        <f>+'2018'!F37+'2018'!H37</f>
        <v>0</v>
      </c>
      <c r="G37" s="38">
        <f t="shared" si="0"/>
        <v>93000</v>
      </c>
      <c r="H37" s="38"/>
      <c r="I37" s="38">
        <f>'2018'!T37</f>
        <v>90210</v>
      </c>
      <c r="J37" s="38">
        <v>100</v>
      </c>
      <c r="K37" s="39">
        <f>'2018'!K37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4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3720</v>
      </c>
      <c r="S37" s="27">
        <f t="shared" si="7"/>
        <v>90210</v>
      </c>
      <c r="T37" s="25">
        <f t="shared" si="8"/>
        <v>89280</v>
      </c>
      <c r="U37" s="23">
        <f t="shared" si="9"/>
        <v>96</v>
      </c>
    </row>
    <row r="38" spans="1:21" x14ac:dyDescent="0.2">
      <c r="A38" s="65" t="str">
        <f>'2018'!A38</f>
        <v>xxx</v>
      </c>
      <c r="B38" s="38" t="str">
        <f>'2018'!B38</f>
        <v>STWE Nr. xy</v>
      </c>
      <c r="C38" s="39">
        <f>'2018'!C38</f>
        <v>2016</v>
      </c>
      <c r="D38" s="38">
        <f>'2018'!D38</f>
        <v>94000</v>
      </c>
      <c r="E38" s="38">
        <f>'2018'!E38</f>
        <v>0</v>
      </c>
      <c r="F38" s="38">
        <f>+'2018'!F38+'2018'!H38</f>
        <v>0</v>
      </c>
      <c r="G38" s="38">
        <f t="shared" si="0"/>
        <v>94000</v>
      </c>
      <c r="H38" s="38"/>
      <c r="I38" s="38">
        <f>'2018'!T38</f>
        <v>92120</v>
      </c>
      <c r="J38" s="38">
        <v>100</v>
      </c>
      <c r="K38" s="39">
        <f>'2018'!K38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3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2820</v>
      </c>
      <c r="S38" s="27">
        <f t="shared" si="7"/>
        <v>92120</v>
      </c>
      <c r="T38" s="25">
        <f t="shared" si="8"/>
        <v>91180</v>
      </c>
      <c r="U38" s="23">
        <f t="shared" si="9"/>
        <v>97</v>
      </c>
    </row>
    <row r="39" spans="1:21" x14ac:dyDescent="0.2">
      <c r="A39" s="65">
        <f>'2018'!A39</f>
        <v>0</v>
      </c>
      <c r="B39" s="38">
        <f>'2018'!B39</f>
        <v>0</v>
      </c>
      <c r="C39" s="39">
        <f>'2018'!C39</f>
        <v>0</v>
      </c>
      <c r="D39" s="38">
        <f>'2018'!D39</f>
        <v>0</v>
      </c>
      <c r="E39" s="38">
        <f>'2018'!E39</f>
        <v>0</v>
      </c>
      <c r="F39" s="38">
        <f>+'2018'!F39+'2018'!H39</f>
        <v>0</v>
      </c>
      <c r="G39" s="38">
        <f t="shared" si="0"/>
        <v>0</v>
      </c>
      <c r="H39" s="38"/>
      <c r="I39" s="38">
        <f>'2018'!T39</f>
        <v>0</v>
      </c>
      <c r="J39" s="38">
        <f>'2018'!J39</f>
        <v>0</v>
      </c>
      <c r="K39" s="39">
        <f>'2018'!K39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'2018'!A40</f>
        <v>0</v>
      </c>
      <c r="B40" s="38">
        <f>'2018'!B40</f>
        <v>0</v>
      </c>
      <c r="C40" s="39">
        <f>'2018'!C40</f>
        <v>0</v>
      </c>
      <c r="D40" s="38">
        <f>'2018'!D40</f>
        <v>0</v>
      </c>
      <c r="E40" s="38">
        <f>'2018'!E40</f>
        <v>0</v>
      </c>
      <c r="F40" s="38">
        <f>+'2018'!F40+'2018'!H40</f>
        <v>0</v>
      </c>
      <c r="G40" s="38">
        <f t="shared" si="0"/>
        <v>0</v>
      </c>
      <c r="H40" s="38"/>
      <c r="I40" s="38">
        <f>'2018'!T40</f>
        <v>0</v>
      </c>
      <c r="J40" s="38">
        <f>'2018'!J40</f>
        <v>0</v>
      </c>
      <c r="K40" s="39">
        <f>'2018'!K40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'2018'!A41</f>
        <v>0</v>
      </c>
      <c r="B41" s="38">
        <f>'2018'!B41</f>
        <v>0</v>
      </c>
      <c r="C41" s="39">
        <f>'2018'!C41</f>
        <v>0</v>
      </c>
      <c r="D41" s="38">
        <f>'2018'!D41</f>
        <v>0</v>
      </c>
      <c r="E41" s="38">
        <f>'2018'!E41</f>
        <v>0</v>
      </c>
      <c r="F41" s="38">
        <f>+'2018'!F41+'2018'!H41</f>
        <v>0</v>
      </c>
      <c r="G41" s="38">
        <f t="shared" si="0"/>
        <v>0</v>
      </c>
      <c r="H41" s="38"/>
      <c r="I41" s="38">
        <f>'2018'!T41</f>
        <v>0</v>
      </c>
      <c r="J41" s="38">
        <f>'2018'!J41</f>
        <v>0</v>
      </c>
      <c r="K41" s="39">
        <f>'2018'!K41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'2018'!A42</f>
        <v>0</v>
      </c>
      <c r="B42" s="38">
        <f>'2018'!B42</f>
        <v>0</v>
      </c>
      <c r="C42" s="39">
        <f>'2018'!C42</f>
        <v>0</v>
      </c>
      <c r="D42" s="38">
        <f>'2018'!D42</f>
        <v>0</v>
      </c>
      <c r="E42" s="38">
        <f>'2018'!E42</f>
        <v>0</v>
      </c>
      <c r="F42" s="38">
        <f>+'2018'!F42+'2018'!H42</f>
        <v>0</v>
      </c>
      <c r="G42" s="38">
        <f t="shared" si="0"/>
        <v>0</v>
      </c>
      <c r="H42" s="38"/>
      <c r="I42" s="38">
        <f>'2018'!T42</f>
        <v>0</v>
      </c>
      <c r="J42" s="38">
        <f>'2018'!J42</f>
        <v>0</v>
      </c>
      <c r="K42" s="39">
        <f>'2018'!K42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'2018'!A43</f>
        <v>0</v>
      </c>
      <c r="B43" s="38">
        <f>'2018'!B43</f>
        <v>0</v>
      </c>
      <c r="C43" s="39">
        <f>'2018'!C43</f>
        <v>0</v>
      </c>
      <c r="D43" s="38">
        <f>'2018'!D43</f>
        <v>0</v>
      </c>
      <c r="E43" s="38">
        <f>'2018'!E43</f>
        <v>0</v>
      </c>
      <c r="F43" s="38">
        <f>+'2018'!F43+'2018'!H43</f>
        <v>0</v>
      </c>
      <c r="G43" s="38">
        <f t="shared" si="0"/>
        <v>0</v>
      </c>
      <c r="H43" s="38"/>
      <c r="I43" s="38">
        <f>'2018'!T43</f>
        <v>0</v>
      </c>
      <c r="J43" s="38">
        <f>'2018'!J43</f>
        <v>0</v>
      </c>
      <c r="K43" s="39">
        <f>'2018'!K43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'2018'!A44</f>
        <v>0</v>
      </c>
      <c r="B44" s="38">
        <f>'2018'!B44</f>
        <v>0</v>
      </c>
      <c r="C44" s="39">
        <f>'2018'!C44</f>
        <v>0</v>
      </c>
      <c r="D44" s="38">
        <f>'2018'!D44</f>
        <v>0</v>
      </c>
      <c r="E44" s="38">
        <f>'2018'!E44</f>
        <v>0</v>
      </c>
      <c r="F44" s="38">
        <f>+'2018'!F44+'2018'!H44</f>
        <v>0</v>
      </c>
      <c r="G44" s="38">
        <f t="shared" si="0"/>
        <v>0</v>
      </c>
      <c r="H44" s="38"/>
      <c r="I44" s="38">
        <f>'2018'!T44</f>
        <v>0</v>
      </c>
      <c r="J44" s="38">
        <f>'2018'!J44</f>
        <v>0</v>
      </c>
      <c r="K44" s="39">
        <f>'2018'!K44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'2018'!A45</f>
        <v>0</v>
      </c>
      <c r="B45" s="38">
        <f>'2018'!B45</f>
        <v>0</v>
      </c>
      <c r="C45" s="39">
        <f>'2018'!C45</f>
        <v>0</v>
      </c>
      <c r="D45" s="38">
        <f>'2018'!D45</f>
        <v>0</v>
      </c>
      <c r="E45" s="38">
        <f>'2018'!E45</f>
        <v>0</v>
      </c>
      <c r="F45" s="38">
        <f>+'2018'!F45+'2018'!H45</f>
        <v>0</v>
      </c>
      <c r="G45" s="38">
        <f t="shared" si="0"/>
        <v>0</v>
      </c>
      <c r="H45" s="38"/>
      <c r="I45" s="38">
        <f>'2018'!T45</f>
        <v>0</v>
      </c>
      <c r="J45" s="38">
        <f>'2018'!J45</f>
        <v>0</v>
      </c>
      <c r="K45" s="39">
        <f>'2018'!K45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'2018'!A46</f>
        <v>0</v>
      </c>
      <c r="B46" s="38">
        <f>'2018'!B46</f>
        <v>0</v>
      </c>
      <c r="C46" s="39">
        <f>'2018'!C46</f>
        <v>0</v>
      </c>
      <c r="D46" s="38">
        <f>'2018'!D46</f>
        <v>0</v>
      </c>
      <c r="E46" s="38">
        <f>'2018'!E46</f>
        <v>0</v>
      </c>
      <c r="F46" s="38">
        <f>+'2018'!F46+'2018'!H46</f>
        <v>0</v>
      </c>
      <c r="G46" s="38">
        <f t="shared" si="0"/>
        <v>0</v>
      </c>
      <c r="H46" s="38"/>
      <c r="I46" s="38">
        <f>'2018'!T46</f>
        <v>0</v>
      </c>
      <c r="J46" s="38">
        <f>'2018'!J46</f>
        <v>0</v>
      </c>
      <c r="K46" s="39">
        <f>'2018'!K46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'2018'!A47</f>
        <v>0</v>
      </c>
      <c r="B47" s="38">
        <f>'2018'!B47</f>
        <v>0</v>
      </c>
      <c r="C47" s="39">
        <f>'2018'!C47</f>
        <v>0</v>
      </c>
      <c r="D47" s="38">
        <f>'2018'!D47</f>
        <v>0</v>
      </c>
      <c r="E47" s="38">
        <f>'2018'!E47</f>
        <v>0</v>
      </c>
      <c r="F47" s="38">
        <f>+'2018'!F47+'2018'!H47</f>
        <v>0</v>
      </c>
      <c r="G47" s="38">
        <f t="shared" si="0"/>
        <v>0</v>
      </c>
      <c r="H47" s="38"/>
      <c r="I47" s="38">
        <f>'2018'!T47</f>
        <v>0</v>
      </c>
      <c r="J47" s="38">
        <f>'2018'!J47</f>
        <v>0</v>
      </c>
      <c r="K47" s="39">
        <f>'2018'!K47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'2018'!A48</f>
        <v>0</v>
      </c>
      <c r="B48" s="38">
        <f>'2018'!B48</f>
        <v>0</v>
      </c>
      <c r="C48" s="39">
        <f>'2018'!C48</f>
        <v>0</v>
      </c>
      <c r="D48" s="38">
        <f>'2018'!D48</f>
        <v>0</v>
      </c>
      <c r="E48" s="38">
        <f>'2018'!E48</f>
        <v>0</v>
      </c>
      <c r="F48" s="38">
        <f>+'2018'!F48+'2018'!H48</f>
        <v>0</v>
      </c>
      <c r="G48" s="38">
        <f t="shared" si="0"/>
        <v>0</v>
      </c>
      <c r="H48" s="38"/>
      <c r="I48" s="38">
        <f>'2018'!T48</f>
        <v>0</v>
      </c>
      <c r="J48" s="38">
        <f>'2018'!J48</f>
        <v>0</v>
      </c>
      <c r="K48" s="39">
        <f>'2018'!K48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'2018'!A49</f>
        <v>0</v>
      </c>
      <c r="B49" s="38">
        <f>'2018'!B49</f>
        <v>0</v>
      </c>
      <c r="C49" s="39">
        <f>'2018'!C49</f>
        <v>0</v>
      </c>
      <c r="D49" s="38">
        <f>'2018'!D49</f>
        <v>0</v>
      </c>
      <c r="E49" s="38">
        <f>'2018'!E49</f>
        <v>0</v>
      </c>
      <c r="F49" s="38">
        <f>+'2018'!F49+'2018'!H49</f>
        <v>0</v>
      </c>
      <c r="G49" s="38">
        <f t="shared" si="0"/>
        <v>0</v>
      </c>
      <c r="H49" s="38"/>
      <c r="I49" s="38">
        <f>'2018'!T49</f>
        <v>0</v>
      </c>
      <c r="J49" s="38">
        <f>'2018'!J49</f>
        <v>0</v>
      </c>
      <c r="K49" s="39">
        <f>'2018'!K49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'2018'!A50</f>
        <v>0</v>
      </c>
      <c r="B50" s="38">
        <f>'2018'!B50</f>
        <v>0</v>
      </c>
      <c r="C50" s="39">
        <f>'2018'!C50</f>
        <v>0</v>
      </c>
      <c r="D50" s="38">
        <f>'2018'!D50</f>
        <v>0</v>
      </c>
      <c r="E50" s="38">
        <f>'2018'!E50</f>
        <v>0</v>
      </c>
      <c r="F50" s="38">
        <f>+'2018'!F50+'2018'!H50</f>
        <v>0</v>
      </c>
      <c r="G50" s="38">
        <f t="shared" si="0"/>
        <v>0</v>
      </c>
      <c r="H50" s="38"/>
      <c r="I50" s="38">
        <f>'2018'!T50</f>
        <v>0</v>
      </c>
      <c r="J50" s="38">
        <f>'2018'!J50</f>
        <v>0</v>
      </c>
      <c r="K50" s="39">
        <f>'2018'!K50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'2018'!A51</f>
        <v>0</v>
      </c>
      <c r="B51" s="38">
        <f>'2018'!B51</f>
        <v>0</v>
      </c>
      <c r="C51" s="39">
        <f>'2018'!C51</f>
        <v>0</v>
      </c>
      <c r="D51" s="38">
        <f>'2018'!D51</f>
        <v>0</v>
      </c>
      <c r="E51" s="38">
        <f>'2018'!E51</f>
        <v>0</v>
      </c>
      <c r="F51" s="38">
        <f>+'2018'!F51+'2018'!H51</f>
        <v>0</v>
      </c>
      <c r="G51" s="38">
        <f t="shared" si="0"/>
        <v>0</v>
      </c>
      <c r="H51" s="38"/>
      <c r="I51" s="38">
        <f>'2018'!T51</f>
        <v>0</v>
      </c>
      <c r="J51" s="38">
        <f>'2018'!J51</f>
        <v>0</v>
      </c>
      <c r="K51" s="39">
        <f>'2018'!K51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'2018'!A52</f>
        <v>0</v>
      </c>
      <c r="B52" s="38">
        <f>'2018'!B52</f>
        <v>0</v>
      </c>
      <c r="C52" s="39">
        <f>'2018'!C52</f>
        <v>0</v>
      </c>
      <c r="D52" s="38">
        <f>'2018'!D52</f>
        <v>0</v>
      </c>
      <c r="E52" s="38">
        <f>'2018'!E52</f>
        <v>0</v>
      </c>
      <c r="F52" s="38">
        <f>+'2018'!F52+'2018'!H52</f>
        <v>0</v>
      </c>
      <c r="G52" s="38">
        <f t="shared" si="0"/>
        <v>0</v>
      </c>
      <c r="H52" s="38"/>
      <c r="I52" s="38">
        <f>'2018'!T52</f>
        <v>0</v>
      </c>
      <c r="J52" s="38">
        <f>'2018'!J52</f>
        <v>0</v>
      </c>
      <c r="K52" s="39">
        <f>'2018'!K52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'2018'!A53</f>
        <v>0</v>
      </c>
      <c r="B53" s="38">
        <f>'2018'!B53</f>
        <v>0</v>
      </c>
      <c r="C53" s="39">
        <f>'2018'!C53</f>
        <v>0</v>
      </c>
      <c r="D53" s="38">
        <f>'2018'!D53</f>
        <v>0</v>
      </c>
      <c r="E53" s="38">
        <f>'2018'!E53</f>
        <v>0</v>
      </c>
      <c r="F53" s="38">
        <f>+'2018'!F53+'2018'!H53</f>
        <v>0</v>
      </c>
      <c r="G53" s="38">
        <f t="shared" si="0"/>
        <v>0</v>
      </c>
      <c r="H53" s="38"/>
      <c r="I53" s="38">
        <f>'2018'!T53</f>
        <v>0</v>
      </c>
      <c r="J53" s="38">
        <f>'2018'!J53</f>
        <v>0</v>
      </c>
      <c r="K53" s="39">
        <f>'2018'!K53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2019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1258958.2444262593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32314.177786870339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1258958.2444262593</v>
      </c>
      <c r="T54" s="61">
        <f>SUM(T3:T52)</f>
        <v>1226644.0666393889</v>
      </c>
      <c r="U54" s="58"/>
    </row>
  </sheetData>
  <conditionalFormatting sqref="A3:K53">
    <cfRule type="cellIs" dxfId="41" priority="12" operator="equal">
      <formula>0</formula>
    </cfRule>
  </conditionalFormatting>
  <conditionalFormatting sqref="N3:N53 U3:U53">
    <cfRule type="cellIs" dxfId="40" priority="3" operator="equal">
      <formula>"abgelaufen"</formula>
    </cfRule>
  </conditionalFormatting>
  <conditionalFormatting sqref="U3:U53">
    <cfRule type="cellIs" dxfId="39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C16" workbookViewId="0">
      <selection activeCell="C16" sqref="C1:C1048576"/>
    </sheetView>
  </sheetViews>
  <sheetFormatPr baseColWidth="10" defaultRowHeight="14.25" x14ac:dyDescent="0.2"/>
  <cols>
    <col min="1" max="1" width="12" style="12" bestFit="1" customWidth="1"/>
    <col min="2" max="2" width="26.625" style="12" customWidth="1"/>
    <col min="3" max="3" width="9.375" style="73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2" t="s">
        <v>2</v>
      </c>
      <c r="B1" s="3"/>
      <c r="C1" s="70"/>
      <c r="D1" s="5"/>
      <c r="E1" s="5"/>
      <c r="F1" s="5"/>
      <c r="G1" s="5"/>
      <c r="H1" s="5"/>
      <c r="I1" s="5"/>
      <c r="J1" s="5"/>
      <c r="K1" s="6">
        <f>'2017'!K1+3</f>
        <v>2020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13" t="s">
        <v>0</v>
      </c>
      <c r="B2" s="14" t="s">
        <v>1</v>
      </c>
      <c r="C2" s="71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2020</v>
      </c>
      <c r="I2" s="40" t="str">
        <f>"Bestandeswert 
Anfang "&amp;K1</f>
        <v>Bestandeswert 
Anfang 2020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2020</v>
      </c>
      <c r="O2" s="43" t="s">
        <v>7</v>
      </c>
      <c r="P2" s="40" t="str">
        <f>"Abschreibung
im Jahr "&amp;K1</f>
        <v>Abschreibung
im Jahr 2020</v>
      </c>
      <c r="Q2" s="40" t="str">
        <f>"zusätzliche Abschreibungen im Jahr "&amp;K1</f>
        <v>zusätzliche Abschreibungen im Jahr 2020</v>
      </c>
      <c r="R2" s="42" t="str">
        <f>"kumulierte
Abschreibungen
Ende "&amp;K1</f>
        <v>kumulierte
Abschreibungen
Ende 2020</v>
      </c>
      <c r="S2" s="44" t="str">
        <f>"Buchwert
Anfang " &amp;K1</f>
        <v>Buchwert
Anfang 2020</v>
      </c>
      <c r="T2" s="40" t="str">
        <f>"Buchwert 
ohne Neuinvest.
Ende "&amp;K1</f>
        <v>Buchwert 
ohne Neuinvest.
Ende 2020</v>
      </c>
      <c r="U2" s="45" t="str">
        <f>"Rest-ND
Ende "&amp;K1</f>
        <v>Rest-ND
Ende 2020</v>
      </c>
    </row>
    <row r="3" spans="1:21" x14ac:dyDescent="0.2">
      <c r="A3" s="38" t="str">
        <f>'2019'!A3</f>
        <v>xxx</v>
      </c>
      <c r="B3" s="38" t="str">
        <f>'2019'!B3</f>
        <v>Pumpwerk …..</v>
      </c>
      <c r="C3" s="39">
        <f>'2019'!C3</f>
        <v>1950</v>
      </c>
      <c r="D3" s="38">
        <f>'2019'!D3</f>
        <v>0</v>
      </c>
      <c r="E3" s="38">
        <f>'2019'!E3</f>
        <v>0</v>
      </c>
      <c r="F3" s="38">
        <f>+'2019'!F3+'2019'!H3</f>
        <v>0</v>
      </c>
      <c r="G3" s="38">
        <f t="shared" ref="G3:G53" si="0">+D3-E3-F3</f>
        <v>0</v>
      </c>
      <c r="H3" s="38"/>
      <c r="I3" s="38">
        <f>'2019'!T3</f>
        <v>0</v>
      </c>
      <c r="J3" s="38">
        <f>'2019'!J3</f>
        <v>25</v>
      </c>
      <c r="K3" s="39">
        <f>'2019'!K3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38" t="str">
        <f>'2019'!A4</f>
        <v>xxx</v>
      </c>
      <c r="B4" s="38" t="str">
        <f>'2019'!B4</f>
        <v>Pumpwerk …..</v>
      </c>
      <c r="C4" s="39">
        <f>'2019'!C4</f>
        <v>2010</v>
      </c>
      <c r="D4" s="38">
        <f>'2019'!D4</f>
        <v>254250</v>
      </c>
      <c r="E4" s="38">
        <f>'2019'!E4</f>
        <v>0</v>
      </c>
      <c r="F4" s="38">
        <f>+'2019'!F4+'2019'!H4</f>
        <v>0</v>
      </c>
      <c r="G4" s="38">
        <f t="shared" si="0"/>
        <v>254250</v>
      </c>
      <c r="H4" s="38"/>
      <c r="I4" s="38">
        <f>'2019'!T4</f>
        <v>162720</v>
      </c>
      <c r="J4" s="38">
        <f>'2019'!J4</f>
        <v>25</v>
      </c>
      <c r="K4" s="39">
        <f>'2019'!K4</f>
        <v>2017</v>
      </c>
      <c r="L4" s="22">
        <f t="shared" si="1"/>
        <v>2011</v>
      </c>
      <c r="M4" s="22">
        <f t="shared" si="2"/>
        <v>2035</v>
      </c>
      <c r="N4" s="23">
        <f t="shared" si="3"/>
        <v>10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101700</v>
      </c>
      <c r="S4" s="27">
        <f t="shared" si="7"/>
        <v>162720</v>
      </c>
      <c r="T4" s="25">
        <f t="shared" si="8"/>
        <v>152550</v>
      </c>
      <c r="U4" s="23">
        <f t="shared" si="9"/>
        <v>15</v>
      </c>
    </row>
    <row r="5" spans="1:21" x14ac:dyDescent="0.2">
      <c r="A5" s="38">
        <f>'2019'!A5</f>
        <v>0</v>
      </c>
      <c r="B5" s="38">
        <f>'2019'!B5</f>
        <v>0</v>
      </c>
      <c r="C5" s="39">
        <f>'2019'!C5</f>
        <v>0</v>
      </c>
      <c r="D5" s="38">
        <f>'2019'!D5</f>
        <v>0</v>
      </c>
      <c r="E5" s="38">
        <f>'2019'!E5</f>
        <v>0</v>
      </c>
      <c r="F5" s="38">
        <f>+'2019'!F5+'2019'!H5</f>
        <v>0</v>
      </c>
      <c r="G5" s="38">
        <f t="shared" si="0"/>
        <v>0</v>
      </c>
      <c r="H5" s="38"/>
      <c r="I5" s="38">
        <f>'2019'!T5</f>
        <v>0</v>
      </c>
      <c r="J5" s="38">
        <f>'2019'!J5</f>
        <v>0</v>
      </c>
      <c r="K5" s="39">
        <f>'2019'!K5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38" t="str">
        <f>'2019'!A6</f>
        <v>xxx</v>
      </c>
      <c r="B6" s="38" t="str">
        <f>'2019'!B6</f>
        <v>Reservoir ……</v>
      </c>
      <c r="C6" s="39">
        <f>'2019'!C6</f>
        <v>1995</v>
      </c>
      <c r="D6" s="38">
        <f>'2019'!D6</f>
        <v>18420</v>
      </c>
      <c r="E6" s="38">
        <f>'2019'!E6</f>
        <v>0</v>
      </c>
      <c r="F6" s="38">
        <f>+'2019'!F6+'2019'!H6</f>
        <v>0</v>
      </c>
      <c r="G6" s="38">
        <f t="shared" si="0"/>
        <v>18420</v>
      </c>
      <c r="H6" s="38"/>
      <c r="I6" s="38">
        <f>'2019'!T6</f>
        <v>736.75</v>
      </c>
      <c r="J6" s="38">
        <f>'2019'!J6</f>
        <v>25</v>
      </c>
      <c r="K6" s="39">
        <f>'2019'!K6</f>
        <v>2017</v>
      </c>
      <c r="L6" s="22">
        <f t="shared" si="1"/>
        <v>1996</v>
      </c>
      <c r="M6" s="22">
        <f t="shared" si="2"/>
        <v>2020</v>
      </c>
      <c r="N6" s="23">
        <f t="shared" si="3"/>
        <v>25</v>
      </c>
      <c r="O6" s="24">
        <f t="shared" si="4"/>
        <v>736.75</v>
      </c>
      <c r="P6" s="25">
        <f t="shared" si="5"/>
        <v>736.75</v>
      </c>
      <c r="Q6" s="25"/>
      <c r="R6" s="26">
        <f t="shared" si="6"/>
        <v>18420</v>
      </c>
      <c r="S6" s="27">
        <f t="shared" si="7"/>
        <v>736.75</v>
      </c>
      <c r="T6" s="25">
        <f t="shared" si="8"/>
        <v>0</v>
      </c>
      <c r="U6" s="23">
        <f t="shared" si="9"/>
        <v>0</v>
      </c>
    </row>
    <row r="7" spans="1:21" x14ac:dyDescent="0.2">
      <c r="A7" s="38" t="str">
        <f>'2019'!A7</f>
        <v>xxx</v>
      </c>
      <c r="B7" s="38" t="str">
        <f>'2019'!B7</f>
        <v>Reservoir ……</v>
      </c>
      <c r="C7" s="39">
        <f>'2019'!C7</f>
        <v>2000</v>
      </c>
      <c r="D7" s="38">
        <f>'2019'!D7</f>
        <v>54880</v>
      </c>
      <c r="E7" s="38">
        <f>'2019'!E7</f>
        <v>0</v>
      </c>
      <c r="F7" s="38">
        <f>+'2019'!F7+'2019'!H7</f>
        <v>0</v>
      </c>
      <c r="G7" s="38">
        <f t="shared" si="0"/>
        <v>54880</v>
      </c>
      <c r="H7" s="38"/>
      <c r="I7" s="38">
        <f>'2019'!T7</f>
        <v>13171.333333333332</v>
      </c>
      <c r="J7" s="38">
        <f>'2019'!J7</f>
        <v>25</v>
      </c>
      <c r="K7" s="39">
        <f>'2019'!K7</f>
        <v>2017</v>
      </c>
      <c r="L7" s="22">
        <f t="shared" si="1"/>
        <v>2001</v>
      </c>
      <c r="M7" s="22">
        <f t="shared" si="2"/>
        <v>2025</v>
      </c>
      <c r="N7" s="23">
        <f t="shared" si="3"/>
        <v>20</v>
      </c>
      <c r="O7" s="24">
        <f t="shared" si="4"/>
        <v>2195.2222222222222</v>
      </c>
      <c r="P7" s="25">
        <f t="shared" si="5"/>
        <v>2195.2222222222222</v>
      </c>
      <c r="Q7" s="25"/>
      <c r="R7" s="26">
        <f t="shared" si="6"/>
        <v>43903.888888888891</v>
      </c>
      <c r="S7" s="27">
        <f t="shared" si="7"/>
        <v>13171.333333333332</v>
      </c>
      <c r="T7" s="25">
        <f t="shared" si="8"/>
        <v>10976.111111111109</v>
      </c>
      <c r="U7" s="23">
        <f t="shared" si="9"/>
        <v>5</v>
      </c>
    </row>
    <row r="8" spans="1:21" x14ac:dyDescent="0.2">
      <c r="A8" s="38">
        <f>'2019'!A8</f>
        <v>0</v>
      </c>
      <c r="B8" s="38">
        <f>'2019'!B8</f>
        <v>0</v>
      </c>
      <c r="C8" s="39">
        <f>'2019'!C8</f>
        <v>0</v>
      </c>
      <c r="D8" s="38">
        <f>'2019'!D8</f>
        <v>0</v>
      </c>
      <c r="E8" s="38">
        <f>'2019'!E8</f>
        <v>0</v>
      </c>
      <c r="F8" s="38">
        <f>+'2019'!F8+'2019'!H8</f>
        <v>0</v>
      </c>
      <c r="G8" s="38">
        <f t="shared" si="0"/>
        <v>0</v>
      </c>
      <c r="H8" s="38"/>
      <c r="I8" s="38">
        <f>'2019'!T8</f>
        <v>0</v>
      </c>
      <c r="J8" s="38">
        <f>'2019'!J8</f>
        <v>0</v>
      </c>
      <c r="K8" s="39">
        <f>'2019'!K8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38" t="str">
        <f>'2019'!A9</f>
        <v>xxx</v>
      </c>
      <c r="B9" s="38" t="str">
        <f>'2019'!B9</f>
        <v>Wasserleitung ….</v>
      </c>
      <c r="C9" s="39">
        <f>'2019'!C9</f>
        <v>2012</v>
      </c>
      <c r="D9" s="38">
        <f>'2019'!D9</f>
        <v>336610</v>
      </c>
      <c r="E9" s="38">
        <f>'2019'!E9</f>
        <v>0</v>
      </c>
      <c r="F9" s="38">
        <f>+'2019'!F9+'2019'!H9</f>
        <v>36950</v>
      </c>
      <c r="G9" s="38">
        <f t="shared" si="0"/>
        <v>299660</v>
      </c>
      <c r="H9" s="38"/>
      <c r="I9" s="38">
        <f>'2019'!T9</f>
        <v>222923.07692307694</v>
      </c>
      <c r="J9" s="38">
        <v>30</v>
      </c>
      <c r="K9" s="39">
        <f>'2019'!K9</f>
        <v>2017</v>
      </c>
      <c r="L9" s="22">
        <f t="shared" si="1"/>
        <v>2013</v>
      </c>
      <c r="M9" s="22">
        <f t="shared" si="2"/>
        <v>2042</v>
      </c>
      <c r="N9" s="23">
        <f t="shared" si="3"/>
        <v>8</v>
      </c>
      <c r="O9" s="24">
        <f t="shared" si="4"/>
        <v>9692.3076923076933</v>
      </c>
      <c r="P9" s="25">
        <f t="shared" si="5"/>
        <v>9692.3076923076933</v>
      </c>
      <c r="Q9" s="25"/>
      <c r="R9" s="26">
        <f t="shared" si="6"/>
        <v>86429.230769230751</v>
      </c>
      <c r="S9" s="27">
        <f t="shared" si="7"/>
        <v>222923.07692307694</v>
      </c>
      <c r="T9" s="25">
        <f t="shared" si="8"/>
        <v>213230.76923076925</v>
      </c>
      <c r="U9" s="23">
        <f t="shared" si="9"/>
        <v>22</v>
      </c>
    </row>
    <row r="10" spans="1:21" x14ac:dyDescent="0.2">
      <c r="A10" s="38" t="str">
        <f>'2019'!A10</f>
        <v>xxx</v>
      </c>
      <c r="B10" s="38" t="str">
        <f>'2019'!B10</f>
        <v>Wasserleitung ….</v>
      </c>
      <c r="C10" s="39">
        <f>'2019'!C10</f>
        <v>2008</v>
      </c>
      <c r="D10" s="38">
        <f>'2019'!D10</f>
        <v>1980</v>
      </c>
      <c r="E10" s="38">
        <f>'2019'!E10</f>
        <v>0</v>
      </c>
      <c r="F10" s="38">
        <f>+'2019'!F10+'2019'!H10</f>
        <v>1980</v>
      </c>
      <c r="G10" s="38">
        <f t="shared" si="0"/>
        <v>0</v>
      </c>
      <c r="H10" s="38"/>
      <c r="I10" s="38">
        <f>'2019'!T10</f>
        <v>0</v>
      </c>
      <c r="J10" s="38">
        <v>30</v>
      </c>
      <c r="K10" s="39">
        <f>'2019'!K10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12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38" t="str">
        <f>'2019'!A11</f>
        <v>xxx</v>
      </c>
      <c r="B11" s="38" t="str">
        <f>'2019'!B11</f>
        <v>Wasserleitung ….</v>
      </c>
      <c r="C11" s="39">
        <f>'2019'!C11</f>
        <v>2015</v>
      </c>
      <c r="D11" s="38">
        <f>'2019'!D11</f>
        <v>116870</v>
      </c>
      <c r="E11" s="38">
        <f>'2019'!E11</f>
        <v>0</v>
      </c>
      <c r="F11" s="38">
        <f>+'2019'!F11+'2019'!H11</f>
        <v>0</v>
      </c>
      <c r="G11" s="38">
        <f t="shared" si="0"/>
        <v>116870</v>
      </c>
      <c r="H11" s="38"/>
      <c r="I11" s="38">
        <f>'2019'!T11</f>
        <v>95264</v>
      </c>
      <c r="J11" s="38">
        <v>30</v>
      </c>
      <c r="K11" s="39">
        <f>'2019'!K11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5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25270</v>
      </c>
      <c r="S11" s="27">
        <f t="shared" si="7"/>
        <v>95264</v>
      </c>
      <c r="T11" s="25">
        <f t="shared" si="8"/>
        <v>91600</v>
      </c>
      <c r="U11" s="23">
        <f t="shared" si="9"/>
        <v>25</v>
      </c>
    </row>
    <row r="12" spans="1:21" x14ac:dyDescent="0.2">
      <c r="A12" s="38" t="str">
        <f>'2019'!A12</f>
        <v>xxx</v>
      </c>
      <c r="B12" s="38" t="str">
        <f>'2019'!B12</f>
        <v>Wasserleitung ….</v>
      </c>
      <c r="C12" s="39">
        <f>'2019'!C12</f>
        <v>2008</v>
      </c>
      <c r="D12" s="38">
        <f>'2019'!D12</f>
        <v>1300</v>
      </c>
      <c r="E12" s="38">
        <f>'2019'!E12</f>
        <v>0</v>
      </c>
      <c r="F12" s="38">
        <f>+'2019'!F12+'2019'!H12</f>
        <v>1300</v>
      </c>
      <c r="G12" s="38">
        <f t="shared" si="0"/>
        <v>0</v>
      </c>
      <c r="H12" s="38"/>
      <c r="I12" s="38">
        <f>'2019'!T12</f>
        <v>0</v>
      </c>
      <c r="J12" s="38">
        <v>30</v>
      </c>
      <c r="K12" s="39">
        <f>'2019'!K12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12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38" t="str">
        <f>'2019'!A13</f>
        <v>xxx</v>
      </c>
      <c r="B13" s="38" t="str">
        <f>'2019'!B13</f>
        <v>Wasserleitung ….</v>
      </c>
      <c r="C13" s="39">
        <f>'2019'!C13</f>
        <v>2009</v>
      </c>
      <c r="D13" s="38">
        <f>'2019'!D13</f>
        <v>89770</v>
      </c>
      <c r="E13" s="38">
        <f>'2019'!E13</f>
        <v>0</v>
      </c>
      <c r="F13" s="38">
        <f>+'2019'!F13+'2019'!H13</f>
        <v>89770</v>
      </c>
      <c r="G13" s="38">
        <f t="shared" si="0"/>
        <v>0</v>
      </c>
      <c r="H13" s="38"/>
      <c r="I13" s="38">
        <f>'2019'!T13</f>
        <v>0</v>
      </c>
      <c r="J13" s="38">
        <v>30</v>
      </c>
      <c r="K13" s="39">
        <f>'2019'!K13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11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38" t="str">
        <f>'2019'!A14</f>
        <v>xxx</v>
      </c>
      <c r="B14" s="38" t="str">
        <f>'2019'!B14</f>
        <v>Wasserleitung ….</v>
      </c>
      <c r="C14" s="39">
        <f>'2019'!C14</f>
        <v>2016</v>
      </c>
      <c r="D14" s="38">
        <f>'2019'!D14</f>
        <v>88778.85</v>
      </c>
      <c r="E14" s="38">
        <f>'2019'!E14</f>
        <v>0</v>
      </c>
      <c r="F14" s="38">
        <f>+'2019'!F14+'2019'!H14</f>
        <v>0</v>
      </c>
      <c r="G14" s="38">
        <f t="shared" si="0"/>
        <v>88778.85</v>
      </c>
      <c r="H14" s="38"/>
      <c r="I14" s="38">
        <f>'2019'!T14</f>
        <v>79901.099999999991</v>
      </c>
      <c r="J14" s="38">
        <v>30</v>
      </c>
      <c r="K14" s="39">
        <f>'2019'!K14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4</v>
      </c>
      <c r="O14" s="24">
        <f t="shared" si="4"/>
        <v>2959.2999999999997</v>
      </c>
      <c r="P14" s="25">
        <f t="shared" si="5"/>
        <v>2959.2999999999997</v>
      </c>
      <c r="Q14" s="25"/>
      <c r="R14" s="26">
        <f t="shared" si="6"/>
        <v>11837.050000000014</v>
      </c>
      <c r="S14" s="27">
        <f t="shared" si="7"/>
        <v>79901.099999999991</v>
      </c>
      <c r="T14" s="25">
        <f t="shared" si="8"/>
        <v>76941.799999999988</v>
      </c>
      <c r="U14" s="23">
        <f t="shared" si="9"/>
        <v>26</v>
      </c>
    </row>
    <row r="15" spans="1:21" x14ac:dyDescent="0.2">
      <c r="A15" s="38" t="str">
        <f>'2019'!A15</f>
        <v>xxx</v>
      </c>
      <c r="B15" s="38" t="str">
        <f>'2019'!B15</f>
        <v>Wasserleitung ….</v>
      </c>
      <c r="C15" s="39">
        <f>'2019'!C15</f>
        <v>2016</v>
      </c>
      <c r="D15" s="38">
        <f>'2019'!D15</f>
        <v>3249.05</v>
      </c>
      <c r="E15" s="38">
        <f>'2019'!E15</f>
        <v>0</v>
      </c>
      <c r="F15" s="38">
        <f>+'2019'!F15+'2019'!H15</f>
        <v>0</v>
      </c>
      <c r="G15" s="38">
        <f t="shared" si="0"/>
        <v>3249.05</v>
      </c>
      <c r="H15" s="38"/>
      <c r="I15" s="38">
        <f>'2019'!T15</f>
        <v>2924.0999999999995</v>
      </c>
      <c r="J15" s="38">
        <v>30</v>
      </c>
      <c r="K15" s="39">
        <f>'2019'!K15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4</v>
      </c>
      <c r="O15" s="24">
        <f t="shared" si="4"/>
        <v>108.29999999999998</v>
      </c>
      <c r="P15" s="25">
        <f t="shared" si="5"/>
        <v>108.29999999999998</v>
      </c>
      <c r="Q15" s="25"/>
      <c r="R15" s="26">
        <f t="shared" si="6"/>
        <v>433.25000000000068</v>
      </c>
      <c r="S15" s="27">
        <f t="shared" si="7"/>
        <v>2924.0999999999995</v>
      </c>
      <c r="T15" s="25">
        <f t="shared" si="8"/>
        <v>2815.7999999999993</v>
      </c>
      <c r="U15" s="23">
        <f t="shared" si="9"/>
        <v>26</v>
      </c>
    </row>
    <row r="16" spans="1:21" x14ac:dyDescent="0.2">
      <c r="A16" s="38">
        <f>'2019'!A16</f>
        <v>0</v>
      </c>
      <c r="B16" s="38">
        <f>'2019'!B16</f>
        <v>0</v>
      </c>
      <c r="C16" s="39">
        <f>'2019'!C16</f>
        <v>0</v>
      </c>
      <c r="D16" s="38">
        <f>'2019'!D16</f>
        <v>0</v>
      </c>
      <c r="E16" s="38">
        <f>'2019'!E16</f>
        <v>0</v>
      </c>
      <c r="F16" s="38">
        <f>+'2019'!F16+'2019'!H16</f>
        <v>0</v>
      </c>
      <c r="G16" s="38">
        <f t="shared" si="0"/>
        <v>0</v>
      </c>
      <c r="H16" s="38"/>
      <c r="I16" s="38">
        <f>'2019'!T16</f>
        <v>0</v>
      </c>
      <c r="J16" s="38">
        <f>'2019'!J16</f>
        <v>0</v>
      </c>
      <c r="K16" s="39">
        <f>'2019'!K16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38" t="str">
        <f>'2019'!A17</f>
        <v>xxx</v>
      </c>
      <c r="B17" s="38" t="str">
        <f>'2019'!B17</f>
        <v>Land Parzelle Nr. xy</v>
      </c>
      <c r="C17" s="39">
        <f>'2019'!C17</f>
        <v>0</v>
      </c>
      <c r="D17" s="38">
        <f>'2019'!D17</f>
        <v>0</v>
      </c>
      <c r="E17" s="38">
        <f>'2019'!E17</f>
        <v>0</v>
      </c>
      <c r="F17" s="38">
        <f>+'2019'!F17+'2019'!H17</f>
        <v>0</v>
      </c>
      <c r="G17" s="38">
        <f t="shared" si="0"/>
        <v>0</v>
      </c>
      <c r="H17" s="38"/>
      <c r="I17" s="38">
        <f>'2019'!T17</f>
        <v>0</v>
      </c>
      <c r="J17" s="38" t="str">
        <f>'2019'!J17</f>
        <v>ewig</v>
      </c>
      <c r="K17" s="39">
        <f>'2019'!K17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38" t="str">
        <f>'2019'!A18</f>
        <v>xxx</v>
      </c>
      <c r="B18" s="38" t="str">
        <f>'2019'!B18</f>
        <v>Land Parzelle Nr. xy</v>
      </c>
      <c r="C18" s="39">
        <f>'2019'!C18</f>
        <v>0</v>
      </c>
      <c r="D18" s="38">
        <f>'2019'!D18</f>
        <v>1770</v>
      </c>
      <c r="E18" s="38">
        <f>'2019'!E18</f>
        <v>0</v>
      </c>
      <c r="F18" s="38">
        <f>+'2019'!F18+'2019'!H18</f>
        <v>0</v>
      </c>
      <c r="G18" s="38">
        <f t="shared" si="0"/>
        <v>1770</v>
      </c>
      <c r="H18" s="38"/>
      <c r="I18" s="38">
        <f>'2019'!T18</f>
        <v>1770</v>
      </c>
      <c r="J18" s="38" t="str">
        <f>'2019'!J18</f>
        <v>ewig</v>
      </c>
      <c r="K18" s="39">
        <f>'2019'!K18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38" t="str">
        <f>'2019'!A19</f>
        <v>xxx</v>
      </c>
      <c r="B19" s="38" t="str">
        <f>'2019'!B19</f>
        <v>Land Parzelle Nr. xy</v>
      </c>
      <c r="C19" s="39">
        <f>'2019'!C19</f>
        <v>0</v>
      </c>
      <c r="D19" s="38">
        <f>'2019'!D19</f>
        <v>35957</v>
      </c>
      <c r="E19" s="38">
        <f>'2019'!E19</f>
        <v>0</v>
      </c>
      <c r="F19" s="38">
        <f>+'2019'!F19+'2019'!H19</f>
        <v>0</v>
      </c>
      <c r="G19" s="38">
        <f t="shared" si="0"/>
        <v>35957</v>
      </c>
      <c r="H19" s="38"/>
      <c r="I19" s="38">
        <f>'2019'!T19</f>
        <v>35957</v>
      </c>
      <c r="J19" s="38" t="str">
        <f>'2019'!J19</f>
        <v>ewig</v>
      </c>
      <c r="K19" s="39">
        <f>'2019'!K19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38" t="str">
        <f>'2019'!A20</f>
        <v>xxx</v>
      </c>
      <c r="B20" s="38" t="str">
        <f>'2019'!B20</f>
        <v>Land Parzelle Nr. xy</v>
      </c>
      <c r="C20" s="39">
        <f>'2019'!C20</f>
        <v>0</v>
      </c>
      <c r="D20" s="38">
        <f>'2019'!D20</f>
        <v>63</v>
      </c>
      <c r="E20" s="38">
        <f>'2019'!E20</f>
        <v>0</v>
      </c>
      <c r="F20" s="38">
        <f>+'2019'!F20+'2019'!H20</f>
        <v>0</v>
      </c>
      <c r="G20" s="38">
        <f t="shared" si="0"/>
        <v>63</v>
      </c>
      <c r="H20" s="38"/>
      <c r="I20" s="38">
        <f>'2019'!T20</f>
        <v>63</v>
      </c>
      <c r="J20" s="38" t="str">
        <f>'2019'!J20</f>
        <v>ewig</v>
      </c>
      <c r="K20" s="39">
        <f>'2019'!K20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38" t="str">
        <f>'2019'!A21</f>
        <v>xxx</v>
      </c>
      <c r="B21" s="38" t="str">
        <f>'2019'!B21</f>
        <v>Land Parzelle Nr. xy</v>
      </c>
      <c r="C21" s="39">
        <f>'2019'!C21</f>
        <v>0</v>
      </c>
      <c r="D21" s="38">
        <f>'2019'!D21</f>
        <v>0</v>
      </c>
      <c r="E21" s="38">
        <f>'2019'!E21</f>
        <v>0</v>
      </c>
      <c r="F21" s="38">
        <f>+'2019'!F21+'2019'!H21</f>
        <v>0</v>
      </c>
      <c r="G21" s="38">
        <f t="shared" si="0"/>
        <v>0</v>
      </c>
      <c r="H21" s="38"/>
      <c r="I21" s="38">
        <f>'2019'!T21</f>
        <v>0</v>
      </c>
      <c r="J21" s="38" t="str">
        <f>'2019'!J21</f>
        <v>ewig</v>
      </c>
      <c r="K21" s="39">
        <f>'2019'!K21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38" t="str">
        <f>'2019'!A22</f>
        <v>xxx</v>
      </c>
      <c r="B22" s="38" t="str">
        <f>'2019'!B22</f>
        <v>Land Parzelle Nr. xy</v>
      </c>
      <c r="C22" s="39">
        <f>'2019'!C22</f>
        <v>0</v>
      </c>
      <c r="D22" s="38">
        <f>'2019'!D22</f>
        <v>298358</v>
      </c>
      <c r="E22" s="38">
        <f>'2019'!E22</f>
        <v>0</v>
      </c>
      <c r="F22" s="38">
        <f>+'2019'!F22+'2019'!H22</f>
        <v>0</v>
      </c>
      <c r="G22" s="38">
        <f t="shared" si="0"/>
        <v>298358</v>
      </c>
      <c r="H22" s="38"/>
      <c r="I22" s="38">
        <f>'2019'!T22</f>
        <v>298358</v>
      </c>
      <c r="J22" s="38" t="str">
        <f>'2019'!J22</f>
        <v>ewig</v>
      </c>
      <c r="K22" s="39">
        <f>'2019'!K22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38" t="str">
        <f>'2019'!A23</f>
        <v>xxx</v>
      </c>
      <c r="B23" s="38" t="str">
        <f>'2019'!B23</f>
        <v>Land Parzelle Nr. xy</v>
      </c>
      <c r="C23" s="39">
        <f>'2019'!C23</f>
        <v>0</v>
      </c>
      <c r="D23" s="38">
        <f>'2019'!D23</f>
        <v>1540</v>
      </c>
      <c r="E23" s="38">
        <f>'2019'!E23</f>
        <v>0</v>
      </c>
      <c r="F23" s="38">
        <f>+'2019'!F23+'2019'!H23</f>
        <v>0</v>
      </c>
      <c r="G23" s="38">
        <f t="shared" si="0"/>
        <v>1540</v>
      </c>
      <c r="H23" s="38"/>
      <c r="I23" s="38">
        <f>'2019'!T23</f>
        <v>1540</v>
      </c>
      <c r="J23" s="38" t="str">
        <f>'2019'!J23</f>
        <v>ewig</v>
      </c>
      <c r="K23" s="39">
        <f>'2019'!K23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38" t="str">
        <f>'2019'!A24</f>
        <v>xxx</v>
      </c>
      <c r="B24" s="38" t="str">
        <f>'2019'!B24</f>
        <v>Land Parzelle Nr. xy</v>
      </c>
      <c r="C24" s="39">
        <f>'2019'!C24</f>
        <v>0</v>
      </c>
      <c r="D24" s="38">
        <f>'2019'!D24</f>
        <v>3348</v>
      </c>
      <c r="E24" s="38">
        <f>'2019'!E24</f>
        <v>0</v>
      </c>
      <c r="F24" s="38">
        <f>+'2019'!F24+'2019'!H24</f>
        <v>0</v>
      </c>
      <c r="G24" s="38">
        <f t="shared" si="0"/>
        <v>3348</v>
      </c>
      <c r="H24" s="38"/>
      <c r="I24" s="38">
        <f>'2019'!T24</f>
        <v>3348</v>
      </c>
      <c r="J24" s="38" t="str">
        <f>'2019'!J24</f>
        <v>ewig</v>
      </c>
      <c r="K24" s="39">
        <f>'2019'!K24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38" t="str">
        <f>'2019'!A25</f>
        <v>xxx</v>
      </c>
      <c r="B25" s="38" t="str">
        <f>'2019'!B25</f>
        <v>Land Parzelle Nr. xy</v>
      </c>
      <c r="C25" s="39">
        <f>'2019'!C25</f>
        <v>0</v>
      </c>
      <c r="D25" s="38">
        <f>'2019'!D25</f>
        <v>269</v>
      </c>
      <c r="E25" s="38">
        <f>'2019'!E25</f>
        <v>0</v>
      </c>
      <c r="F25" s="38">
        <f>+'2019'!F25+'2019'!H25</f>
        <v>0</v>
      </c>
      <c r="G25" s="38">
        <f t="shared" si="0"/>
        <v>269</v>
      </c>
      <c r="H25" s="38"/>
      <c r="I25" s="38">
        <f>'2019'!T25</f>
        <v>269</v>
      </c>
      <c r="J25" s="38" t="str">
        <f>'2019'!J25</f>
        <v>ewig</v>
      </c>
      <c r="K25" s="39">
        <f>'2019'!K25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38" t="str">
        <f>'2019'!A26</f>
        <v>xxx</v>
      </c>
      <c r="B26" s="38" t="str">
        <f>'2019'!B26</f>
        <v>Land Parzelle Nr. xy</v>
      </c>
      <c r="C26" s="39">
        <f>'2019'!C26</f>
        <v>0</v>
      </c>
      <c r="D26" s="38">
        <f>'2019'!D26</f>
        <v>1001</v>
      </c>
      <c r="E26" s="38">
        <f>'2019'!E26</f>
        <v>0</v>
      </c>
      <c r="F26" s="38">
        <f>+'2019'!F26+'2019'!H26</f>
        <v>0</v>
      </c>
      <c r="G26" s="38">
        <f t="shared" si="0"/>
        <v>1001</v>
      </c>
      <c r="H26" s="38"/>
      <c r="I26" s="38">
        <f>'2019'!T26</f>
        <v>1001</v>
      </c>
      <c r="J26" s="38" t="str">
        <f>'2019'!J26</f>
        <v>ewig</v>
      </c>
      <c r="K26" s="39">
        <f>'2019'!K26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38" t="str">
        <f>'2019'!A27</f>
        <v>xxx</v>
      </c>
      <c r="B27" s="38" t="str">
        <f>'2019'!B27</f>
        <v>Land Parzelle Nr. xy</v>
      </c>
      <c r="C27" s="39">
        <f>'2019'!C27</f>
        <v>0</v>
      </c>
      <c r="D27" s="38">
        <f>'2019'!D27</f>
        <v>34263</v>
      </c>
      <c r="E27" s="38">
        <f>'2019'!E27</f>
        <v>0</v>
      </c>
      <c r="F27" s="38">
        <f>+'2019'!F27+'2019'!H27</f>
        <v>0</v>
      </c>
      <c r="G27" s="38">
        <f t="shared" si="0"/>
        <v>34263</v>
      </c>
      <c r="H27" s="38"/>
      <c r="I27" s="38">
        <f>'2019'!T27</f>
        <v>34263</v>
      </c>
      <c r="J27" s="38" t="str">
        <f>'2019'!J27</f>
        <v>ewig</v>
      </c>
      <c r="K27" s="39">
        <f>'2019'!K27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38" t="str">
        <f>'2019'!A28</f>
        <v>xxx</v>
      </c>
      <c r="B28" s="38" t="str">
        <f>'2019'!B28</f>
        <v>Wald Parzelle Nr. xy</v>
      </c>
      <c r="C28" s="39">
        <f>'2019'!C28</f>
        <v>0</v>
      </c>
      <c r="D28" s="38">
        <f>'2019'!D28</f>
        <v>63</v>
      </c>
      <c r="E28" s="38">
        <f>'2019'!E28</f>
        <v>0</v>
      </c>
      <c r="F28" s="38">
        <f>+'2019'!F28+'2019'!H28</f>
        <v>0</v>
      </c>
      <c r="G28" s="38">
        <f t="shared" si="0"/>
        <v>63</v>
      </c>
      <c r="H28" s="38"/>
      <c r="I28" s="38">
        <f>'2019'!T28</f>
        <v>63</v>
      </c>
      <c r="J28" s="38" t="str">
        <f>'2019'!J28</f>
        <v>ewig</v>
      </c>
      <c r="K28" s="39">
        <f>'2019'!K28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38" t="str">
        <f>'2019'!A29</f>
        <v>xxx</v>
      </c>
      <c r="B29" s="38" t="str">
        <f>'2019'!B29</f>
        <v>Wald Parzelle Nr. xy</v>
      </c>
      <c r="C29" s="39">
        <f>'2019'!C29</f>
        <v>0</v>
      </c>
      <c r="D29" s="38">
        <f>'2019'!D29</f>
        <v>1116</v>
      </c>
      <c r="E29" s="38">
        <f>'2019'!E29</f>
        <v>0</v>
      </c>
      <c r="F29" s="38">
        <f>+'2019'!F29+'2019'!H29</f>
        <v>0</v>
      </c>
      <c r="G29" s="38">
        <f t="shared" si="0"/>
        <v>1116</v>
      </c>
      <c r="H29" s="38"/>
      <c r="I29" s="38">
        <f>'2019'!T29</f>
        <v>1116</v>
      </c>
      <c r="J29" s="38" t="str">
        <f>'2019'!J29</f>
        <v>ewig</v>
      </c>
      <c r="K29" s="39">
        <f>'2019'!K29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38" t="str">
        <f>'2019'!A30</f>
        <v>xxx</v>
      </c>
      <c r="B30" s="38" t="str">
        <f>'2019'!B30</f>
        <v>Wald Parzelle Nr. xy</v>
      </c>
      <c r="C30" s="39">
        <f>'2019'!C30</f>
        <v>0</v>
      </c>
      <c r="D30" s="38">
        <f>'2019'!D30</f>
        <v>616</v>
      </c>
      <c r="E30" s="38">
        <f>'2019'!E30</f>
        <v>0</v>
      </c>
      <c r="F30" s="38">
        <f>+'2019'!F30+'2019'!H30</f>
        <v>0</v>
      </c>
      <c r="G30" s="38">
        <f t="shared" si="0"/>
        <v>616</v>
      </c>
      <c r="H30" s="38"/>
      <c r="I30" s="38">
        <f>'2019'!T30</f>
        <v>616</v>
      </c>
      <c r="J30" s="38" t="str">
        <f>'2019'!J30</f>
        <v>ewig</v>
      </c>
      <c r="K30" s="39">
        <f>'2019'!K30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38" t="str">
        <f>'2019'!A31</f>
        <v>xxx</v>
      </c>
      <c r="B31" s="38" t="str">
        <f>'2019'!B31</f>
        <v>Wald Parzelle Nr. xy</v>
      </c>
      <c r="C31" s="39">
        <f>'2019'!C31</f>
        <v>0</v>
      </c>
      <c r="D31" s="38">
        <f>'2019'!D31</f>
        <v>385</v>
      </c>
      <c r="E31" s="38">
        <f>'2019'!E31</f>
        <v>0</v>
      </c>
      <c r="F31" s="38">
        <f>+'2019'!F31+'2019'!H31</f>
        <v>0</v>
      </c>
      <c r="G31" s="38">
        <f t="shared" si="0"/>
        <v>385</v>
      </c>
      <c r="H31" s="38"/>
      <c r="I31" s="38">
        <f>'2019'!T31</f>
        <v>385</v>
      </c>
      <c r="J31" s="38" t="str">
        <f>'2019'!J31</f>
        <v>ewig</v>
      </c>
      <c r="K31" s="39">
        <f>'2019'!K31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38" t="str">
        <f>'2019'!A32</f>
        <v>xxx</v>
      </c>
      <c r="B32" s="38" t="str">
        <f>'2019'!B32</f>
        <v>Wald Parzelle Nr. xy</v>
      </c>
      <c r="C32" s="39">
        <f>'2019'!C32</f>
        <v>0</v>
      </c>
      <c r="D32" s="38">
        <f>'2019'!D32</f>
        <v>2310</v>
      </c>
      <c r="E32" s="38">
        <f>'2019'!E32</f>
        <v>0</v>
      </c>
      <c r="F32" s="38">
        <f>+'2019'!F32+'2019'!H32</f>
        <v>0</v>
      </c>
      <c r="G32" s="38">
        <f t="shared" si="0"/>
        <v>2310</v>
      </c>
      <c r="H32" s="38"/>
      <c r="I32" s="38">
        <f>'2019'!T32</f>
        <v>2310</v>
      </c>
      <c r="J32" s="38" t="str">
        <f>'2019'!J32</f>
        <v>ewig</v>
      </c>
      <c r="K32" s="39">
        <f>'2019'!K32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38" t="str">
        <f>'2019'!A33</f>
        <v>xxx</v>
      </c>
      <c r="B33" s="38" t="str">
        <f>'2019'!B33</f>
        <v>Wald Parzelle Nr. xy</v>
      </c>
      <c r="C33" s="39">
        <f>'2019'!C33</f>
        <v>0</v>
      </c>
      <c r="D33" s="38">
        <f>'2019'!D33</f>
        <v>3888</v>
      </c>
      <c r="E33" s="38">
        <f>'2019'!E33</f>
        <v>0</v>
      </c>
      <c r="F33" s="38">
        <f>+'2019'!F33+'2019'!H33</f>
        <v>0</v>
      </c>
      <c r="G33" s="38">
        <f t="shared" si="0"/>
        <v>3888</v>
      </c>
      <c r="H33" s="38"/>
      <c r="I33" s="38">
        <f>'2019'!T33</f>
        <v>3888</v>
      </c>
      <c r="J33" s="38" t="str">
        <f>'2019'!J33</f>
        <v>ewig</v>
      </c>
      <c r="K33" s="39">
        <f>'2019'!K33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38" t="str">
        <f>'2019'!A34</f>
        <v>xxx</v>
      </c>
      <c r="B34" s="38" t="str">
        <f>'2019'!B34</f>
        <v>Wald Parzelle Nr. xy</v>
      </c>
      <c r="C34" s="39">
        <f>'2019'!C34</f>
        <v>0</v>
      </c>
      <c r="D34" s="38">
        <f>'2019'!D34</f>
        <v>31.6</v>
      </c>
      <c r="E34" s="38">
        <f>'2019'!E34</f>
        <v>0</v>
      </c>
      <c r="F34" s="38">
        <f>+'2019'!F34+'2019'!H34</f>
        <v>0</v>
      </c>
      <c r="G34" s="38">
        <f t="shared" si="0"/>
        <v>31.6</v>
      </c>
      <c r="H34" s="38"/>
      <c r="I34" s="38">
        <f>'2019'!T34</f>
        <v>31.6</v>
      </c>
      <c r="J34" s="38" t="str">
        <f>'2019'!J34</f>
        <v>ewig</v>
      </c>
      <c r="K34" s="39">
        <f>'2019'!K34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38">
        <f>'2019'!A35</f>
        <v>0</v>
      </c>
      <c r="B35" s="38">
        <f>'2019'!B35</f>
        <v>0</v>
      </c>
      <c r="C35" s="39">
        <f>'2019'!C35</f>
        <v>0</v>
      </c>
      <c r="D35" s="38">
        <f>'2019'!D35</f>
        <v>0</v>
      </c>
      <c r="E35" s="38">
        <f>'2019'!E35</f>
        <v>0</v>
      </c>
      <c r="F35" s="38">
        <f>+'2019'!F35+'2019'!H35</f>
        <v>0</v>
      </c>
      <c r="G35" s="38">
        <f t="shared" si="0"/>
        <v>0</v>
      </c>
      <c r="H35" s="38"/>
      <c r="I35" s="38">
        <f>'2019'!T35</f>
        <v>0</v>
      </c>
      <c r="J35" s="38">
        <f>'2019'!J35</f>
        <v>0</v>
      </c>
      <c r="K35" s="39">
        <f>'2019'!K35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38" t="str">
        <f>'2019'!A36</f>
        <v>xxx</v>
      </c>
      <c r="B36" s="38" t="str">
        <f>'2019'!B36</f>
        <v>STWE Nr. xy</v>
      </c>
      <c r="C36" s="39">
        <f>'2019'!C36</f>
        <v>2010</v>
      </c>
      <c r="D36" s="38">
        <f>'2019'!D36</f>
        <v>91830</v>
      </c>
      <c r="E36" s="38">
        <f>'2019'!E36</f>
        <v>0</v>
      </c>
      <c r="F36" s="38">
        <f>+'2019'!F36+'2019'!H36</f>
        <v>0</v>
      </c>
      <c r="G36" s="38">
        <f t="shared" si="0"/>
        <v>91830</v>
      </c>
      <c r="H36" s="38"/>
      <c r="I36" s="38">
        <f>'2019'!T36</f>
        <v>83565.106382978731</v>
      </c>
      <c r="J36" s="38">
        <v>100</v>
      </c>
      <c r="K36" s="39">
        <f>'2019'!K36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10</v>
      </c>
      <c r="O36" s="24">
        <f t="shared" si="4"/>
        <v>918.29787234042567</v>
      </c>
      <c r="P36" s="25">
        <f t="shared" si="5"/>
        <v>918.29787234042567</v>
      </c>
      <c r="Q36" s="25"/>
      <c r="R36" s="26">
        <f t="shared" si="6"/>
        <v>9183.191489361694</v>
      </c>
      <c r="S36" s="27">
        <f t="shared" si="7"/>
        <v>83565.106382978731</v>
      </c>
      <c r="T36" s="25">
        <f t="shared" si="8"/>
        <v>82646.808510638308</v>
      </c>
      <c r="U36" s="23">
        <f t="shared" si="9"/>
        <v>90</v>
      </c>
    </row>
    <row r="37" spans="1:21" x14ac:dyDescent="0.2">
      <c r="A37" s="38" t="str">
        <f>'2019'!A37</f>
        <v>xxx</v>
      </c>
      <c r="B37" s="38" t="str">
        <f>'2019'!B37</f>
        <v>STWE Nr. xy</v>
      </c>
      <c r="C37" s="39">
        <f>'2019'!C37</f>
        <v>2015</v>
      </c>
      <c r="D37" s="38">
        <f>'2019'!D37</f>
        <v>93000</v>
      </c>
      <c r="E37" s="38">
        <f>'2019'!E37</f>
        <v>0</v>
      </c>
      <c r="F37" s="38">
        <f>+'2019'!F37+'2019'!H37</f>
        <v>0</v>
      </c>
      <c r="G37" s="38">
        <f t="shared" si="0"/>
        <v>93000</v>
      </c>
      <c r="H37" s="38"/>
      <c r="I37" s="38">
        <f>'2019'!T37</f>
        <v>89280</v>
      </c>
      <c r="J37" s="38">
        <v>100</v>
      </c>
      <c r="K37" s="39">
        <f>'2019'!K37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5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4650</v>
      </c>
      <c r="S37" s="27">
        <f t="shared" si="7"/>
        <v>89280</v>
      </c>
      <c r="T37" s="25">
        <f t="shared" si="8"/>
        <v>88350</v>
      </c>
      <c r="U37" s="23">
        <f t="shared" si="9"/>
        <v>95</v>
      </c>
    </row>
    <row r="38" spans="1:21" x14ac:dyDescent="0.2">
      <c r="A38" s="38" t="str">
        <f>'2019'!A38</f>
        <v>xxx</v>
      </c>
      <c r="B38" s="38" t="str">
        <f>'2019'!B38</f>
        <v>STWE Nr. xy</v>
      </c>
      <c r="C38" s="39">
        <f>'2019'!C38</f>
        <v>2016</v>
      </c>
      <c r="D38" s="38">
        <f>'2019'!D38</f>
        <v>94000</v>
      </c>
      <c r="E38" s="38">
        <f>'2019'!E38</f>
        <v>0</v>
      </c>
      <c r="F38" s="38">
        <f>+'2019'!F38+'2019'!H38</f>
        <v>0</v>
      </c>
      <c r="G38" s="38">
        <f t="shared" si="0"/>
        <v>94000</v>
      </c>
      <c r="H38" s="38"/>
      <c r="I38" s="38">
        <f>'2019'!T38</f>
        <v>91180</v>
      </c>
      <c r="J38" s="38">
        <v>100</v>
      </c>
      <c r="K38" s="39">
        <f>'2019'!K38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4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3760</v>
      </c>
      <c r="S38" s="27">
        <f t="shared" si="7"/>
        <v>91180</v>
      </c>
      <c r="T38" s="25">
        <f t="shared" si="8"/>
        <v>90240</v>
      </c>
      <c r="U38" s="23">
        <f t="shared" si="9"/>
        <v>96</v>
      </c>
    </row>
    <row r="39" spans="1:21" x14ac:dyDescent="0.2">
      <c r="A39" s="38">
        <f>'2019'!A39</f>
        <v>0</v>
      </c>
      <c r="B39" s="38">
        <f>'2019'!B39</f>
        <v>0</v>
      </c>
      <c r="C39" s="39">
        <f>'2019'!C39</f>
        <v>0</v>
      </c>
      <c r="D39" s="38">
        <f>'2019'!D39</f>
        <v>0</v>
      </c>
      <c r="E39" s="38">
        <f>'2019'!E39</f>
        <v>0</v>
      </c>
      <c r="F39" s="38">
        <f>+'2019'!F39+'2019'!H39</f>
        <v>0</v>
      </c>
      <c r="G39" s="38">
        <f t="shared" si="0"/>
        <v>0</v>
      </c>
      <c r="H39" s="38"/>
      <c r="I39" s="38">
        <f>'2019'!T39</f>
        <v>0</v>
      </c>
      <c r="J39" s="38">
        <f>'2019'!J39</f>
        <v>0</v>
      </c>
      <c r="K39" s="39">
        <f>'2019'!K39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38">
        <f>'2019'!A40</f>
        <v>0</v>
      </c>
      <c r="B40" s="38">
        <f>'2019'!B40</f>
        <v>0</v>
      </c>
      <c r="C40" s="39">
        <f>'2019'!C40</f>
        <v>0</v>
      </c>
      <c r="D40" s="38">
        <f>'2019'!D40</f>
        <v>0</v>
      </c>
      <c r="E40" s="38">
        <f>'2019'!E40</f>
        <v>0</v>
      </c>
      <c r="F40" s="38">
        <f>+'2019'!F40+'2019'!H40</f>
        <v>0</v>
      </c>
      <c r="G40" s="38">
        <f t="shared" si="0"/>
        <v>0</v>
      </c>
      <c r="H40" s="38"/>
      <c r="I40" s="38">
        <f>'2019'!T40</f>
        <v>0</v>
      </c>
      <c r="J40" s="38">
        <f>'2019'!J40</f>
        <v>0</v>
      </c>
      <c r="K40" s="39">
        <f>'2019'!K40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38">
        <f>'2019'!A41</f>
        <v>0</v>
      </c>
      <c r="B41" s="38">
        <f>'2019'!B41</f>
        <v>0</v>
      </c>
      <c r="C41" s="39">
        <f>'2019'!C41</f>
        <v>0</v>
      </c>
      <c r="D41" s="38">
        <f>'2019'!D41</f>
        <v>0</v>
      </c>
      <c r="E41" s="38">
        <f>'2019'!E41</f>
        <v>0</v>
      </c>
      <c r="F41" s="38">
        <f>+'2019'!F41+'2019'!H41</f>
        <v>0</v>
      </c>
      <c r="G41" s="38">
        <f t="shared" si="0"/>
        <v>0</v>
      </c>
      <c r="H41" s="38"/>
      <c r="I41" s="38">
        <f>'2019'!T41</f>
        <v>0</v>
      </c>
      <c r="J41" s="38">
        <f>'2019'!J41</f>
        <v>0</v>
      </c>
      <c r="K41" s="39">
        <f>'2019'!K41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38">
        <f>'2019'!A42</f>
        <v>0</v>
      </c>
      <c r="B42" s="38">
        <f>'2019'!B42</f>
        <v>0</v>
      </c>
      <c r="C42" s="39">
        <f>'2019'!C42</f>
        <v>0</v>
      </c>
      <c r="D42" s="38">
        <f>'2019'!D42</f>
        <v>0</v>
      </c>
      <c r="E42" s="38">
        <f>'2019'!E42</f>
        <v>0</v>
      </c>
      <c r="F42" s="38">
        <f>+'2019'!F42+'2019'!H42</f>
        <v>0</v>
      </c>
      <c r="G42" s="38">
        <f t="shared" si="0"/>
        <v>0</v>
      </c>
      <c r="H42" s="38"/>
      <c r="I42" s="38">
        <f>'2019'!T42</f>
        <v>0</v>
      </c>
      <c r="J42" s="38">
        <f>'2019'!J42</f>
        <v>0</v>
      </c>
      <c r="K42" s="39">
        <f>'2019'!K42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38">
        <f>'2019'!A43</f>
        <v>0</v>
      </c>
      <c r="B43" s="38">
        <f>'2019'!B43</f>
        <v>0</v>
      </c>
      <c r="C43" s="39">
        <f>'2019'!C43</f>
        <v>0</v>
      </c>
      <c r="D43" s="38">
        <f>'2019'!D43</f>
        <v>0</v>
      </c>
      <c r="E43" s="38">
        <f>'2019'!E43</f>
        <v>0</v>
      </c>
      <c r="F43" s="38">
        <f>+'2019'!F43+'2019'!H43</f>
        <v>0</v>
      </c>
      <c r="G43" s="38">
        <f t="shared" si="0"/>
        <v>0</v>
      </c>
      <c r="H43" s="38"/>
      <c r="I43" s="38">
        <f>'2019'!T43</f>
        <v>0</v>
      </c>
      <c r="J43" s="38">
        <f>'2019'!J43</f>
        <v>0</v>
      </c>
      <c r="K43" s="39">
        <f>'2019'!K43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38">
        <f>'2019'!A44</f>
        <v>0</v>
      </c>
      <c r="B44" s="38">
        <f>'2019'!B44</f>
        <v>0</v>
      </c>
      <c r="C44" s="39">
        <f>'2019'!C44</f>
        <v>0</v>
      </c>
      <c r="D44" s="38">
        <f>'2019'!D44</f>
        <v>0</v>
      </c>
      <c r="E44" s="38">
        <f>'2019'!E44</f>
        <v>0</v>
      </c>
      <c r="F44" s="38">
        <f>+'2019'!F44+'2019'!H44</f>
        <v>0</v>
      </c>
      <c r="G44" s="38">
        <f t="shared" si="0"/>
        <v>0</v>
      </c>
      <c r="H44" s="38"/>
      <c r="I44" s="38">
        <f>'2019'!T44</f>
        <v>0</v>
      </c>
      <c r="J44" s="38">
        <f>'2019'!J44</f>
        <v>0</v>
      </c>
      <c r="K44" s="39">
        <f>'2019'!K44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38">
        <f>'2019'!A45</f>
        <v>0</v>
      </c>
      <c r="B45" s="38">
        <f>'2019'!B45</f>
        <v>0</v>
      </c>
      <c r="C45" s="39">
        <f>'2019'!C45</f>
        <v>0</v>
      </c>
      <c r="D45" s="38">
        <f>'2019'!D45</f>
        <v>0</v>
      </c>
      <c r="E45" s="38">
        <f>'2019'!E45</f>
        <v>0</v>
      </c>
      <c r="F45" s="38">
        <f>+'2019'!F45+'2019'!H45</f>
        <v>0</v>
      </c>
      <c r="G45" s="38">
        <f t="shared" si="0"/>
        <v>0</v>
      </c>
      <c r="H45" s="38"/>
      <c r="I45" s="38">
        <f>'2019'!T45</f>
        <v>0</v>
      </c>
      <c r="J45" s="38">
        <f>'2019'!J45</f>
        <v>0</v>
      </c>
      <c r="K45" s="39">
        <f>'2019'!K45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38">
        <f>'2019'!A46</f>
        <v>0</v>
      </c>
      <c r="B46" s="38">
        <f>'2019'!B46</f>
        <v>0</v>
      </c>
      <c r="C46" s="39">
        <f>'2019'!C46</f>
        <v>0</v>
      </c>
      <c r="D46" s="38">
        <f>'2019'!D46</f>
        <v>0</v>
      </c>
      <c r="E46" s="38">
        <f>'2019'!E46</f>
        <v>0</v>
      </c>
      <c r="F46" s="38">
        <f>+'2019'!F46+'2019'!H46</f>
        <v>0</v>
      </c>
      <c r="G46" s="38">
        <f t="shared" si="0"/>
        <v>0</v>
      </c>
      <c r="H46" s="38"/>
      <c r="I46" s="38">
        <f>'2019'!T46</f>
        <v>0</v>
      </c>
      <c r="J46" s="38">
        <f>'2019'!J46</f>
        <v>0</v>
      </c>
      <c r="K46" s="39">
        <f>'2019'!K46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38">
        <f>'2019'!A47</f>
        <v>0</v>
      </c>
      <c r="B47" s="38">
        <f>'2019'!B47</f>
        <v>0</v>
      </c>
      <c r="C47" s="39">
        <f>'2019'!C47</f>
        <v>0</v>
      </c>
      <c r="D47" s="38">
        <f>'2019'!D47</f>
        <v>0</v>
      </c>
      <c r="E47" s="38">
        <f>'2019'!E47</f>
        <v>0</v>
      </c>
      <c r="F47" s="38">
        <f>+'2019'!F47+'2019'!H47</f>
        <v>0</v>
      </c>
      <c r="G47" s="38">
        <f t="shared" si="0"/>
        <v>0</v>
      </c>
      <c r="H47" s="38"/>
      <c r="I47" s="38">
        <f>'2019'!T47</f>
        <v>0</v>
      </c>
      <c r="J47" s="38">
        <f>'2019'!J47</f>
        <v>0</v>
      </c>
      <c r="K47" s="39">
        <f>'2019'!K47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38">
        <f>'2019'!A48</f>
        <v>0</v>
      </c>
      <c r="B48" s="38">
        <f>'2019'!B48</f>
        <v>0</v>
      </c>
      <c r="C48" s="39">
        <f>'2019'!C48</f>
        <v>0</v>
      </c>
      <c r="D48" s="38">
        <f>'2019'!D48</f>
        <v>0</v>
      </c>
      <c r="E48" s="38">
        <f>'2019'!E48</f>
        <v>0</v>
      </c>
      <c r="F48" s="38">
        <f>+'2019'!F48+'2019'!H48</f>
        <v>0</v>
      </c>
      <c r="G48" s="38">
        <f t="shared" si="0"/>
        <v>0</v>
      </c>
      <c r="H48" s="38"/>
      <c r="I48" s="38">
        <f>'2019'!T48</f>
        <v>0</v>
      </c>
      <c r="J48" s="38">
        <f>'2019'!J48</f>
        <v>0</v>
      </c>
      <c r="K48" s="39">
        <f>'2019'!K48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38">
        <f>'2019'!A49</f>
        <v>0</v>
      </c>
      <c r="B49" s="38">
        <f>'2019'!B49</f>
        <v>0</v>
      </c>
      <c r="C49" s="39">
        <f>'2019'!C49</f>
        <v>0</v>
      </c>
      <c r="D49" s="38">
        <f>'2019'!D49</f>
        <v>0</v>
      </c>
      <c r="E49" s="38">
        <f>'2019'!E49</f>
        <v>0</v>
      </c>
      <c r="F49" s="38">
        <f>+'2019'!F49+'2019'!H49</f>
        <v>0</v>
      </c>
      <c r="G49" s="38">
        <f t="shared" si="0"/>
        <v>0</v>
      </c>
      <c r="H49" s="38"/>
      <c r="I49" s="38">
        <f>'2019'!T49</f>
        <v>0</v>
      </c>
      <c r="J49" s="38">
        <f>'2019'!J49</f>
        <v>0</v>
      </c>
      <c r="K49" s="39">
        <f>'2019'!K49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38">
        <f>'2019'!A50</f>
        <v>0</v>
      </c>
      <c r="B50" s="38">
        <f>'2019'!B50</f>
        <v>0</v>
      </c>
      <c r="C50" s="39">
        <f>'2019'!C50</f>
        <v>0</v>
      </c>
      <c r="D50" s="38">
        <f>'2019'!D50</f>
        <v>0</v>
      </c>
      <c r="E50" s="38">
        <f>'2019'!E50</f>
        <v>0</v>
      </c>
      <c r="F50" s="38">
        <f>+'2019'!F50+'2019'!H50</f>
        <v>0</v>
      </c>
      <c r="G50" s="38">
        <f t="shared" si="0"/>
        <v>0</v>
      </c>
      <c r="H50" s="38"/>
      <c r="I50" s="38">
        <f>'2019'!T50</f>
        <v>0</v>
      </c>
      <c r="J50" s="38">
        <f>'2019'!J50</f>
        <v>0</v>
      </c>
      <c r="K50" s="39">
        <f>'2019'!K50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38">
        <f>'2019'!A51</f>
        <v>0</v>
      </c>
      <c r="B51" s="38">
        <f>'2019'!B51</f>
        <v>0</v>
      </c>
      <c r="C51" s="39">
        <f>'2019'!C51</f>
        <v>0</v>
      </c>
      <c r="D51" s="38">
        <f>'2019'!D51</f>
        <v>0</v>
      </c>
      <c r="E51" s="38">
        <f>'2019'!E51</f>
        <v>0</v>
      </c>
      <c r="F51" s="38">
        <f>+'2019'!F51+'2019'!H51</f>
        <v>0</v>
      </c>
      <c r="G51" s="38">
        <f t="shared" si="0"/>
        <v>0</v>
      </c>
      <c r="H51" s="38"/>
      <c r="I51" s="38">
        <f>'2019'!T51</f>
        <v>0</v>
      </c>
      <c r="J51" s="38">
        <f>'2019'!J51</f>
        <v>0</v>
      </c>
      <c r="K51" s="39">
        <f>'2019'!K51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38">
        <f>'2019'!A52</f>
        <v>0</v>
      </c>
      <c r="B52" s="38">
        <f>'2019'!B52</f>
        <v>0</v>
      </c>
      <c r="C52" s="39">
        <f>'2019'!C52</f>
        <v>0</v>
      </c>
      <c r="D52" s="38">
        <f>'2019'!D52</f>
        <v>0</v>
      </c>
      <c r="E52" s="38">
        <f>'2019'!E52</f>
        <v>0</v>
      </c>
      <c r="F52" s="38">
        <f>+'2019'!F52+'2019'!H52</f>
        <v>0</v>
      </c>
      <c r="G52" s="38">
        <f t="shared" si="0"/>
        <v>0</v>
      </c>
      <c r="H52" s="38"/>
      <c r="I52" s="38">
        <f>'2019'!T52</f>
        <v>0</v>
      </c>
      <c r="J52" s="38">
        <f>'2019'!J52</f>
        <v>0</v>
      </c>
      <c r="K52" s="39">
        <f>'2019'!K52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38">
        <f>'2019'!A53</f>
        <v>0</v>
      </c>
      <c r="B53" s="38">
        <f>'2019'!B53</f>
        <v>0</v>
      </c>
      <c r="C53" s="39">
        <f>'2019'!C53</f>
        <v>0</v>
      </c>
      <c r="D53" s="38">
        <f>'2019'!D53</f>
        <v>0</v>
      </c>
      <c r="E53" s="38">
        <f>'2019'!E53</f>
        <v>0</v>
      </c>
      <c r="F53" s="38">
        <f>+'2019'!F53+'2019'!H53</f>
        <v>0</v>
      </c>
      <c r="G53" s="38">
        <f t="shared" si="0"/>
        <v>0</v>
      </c>
      <c r="H53" s="38"/>
      <c r="I53" s="38">
        <f>'2019'!T53</f>
        <v>0</v>
      </c>
      <c r="J53" s="38">
        <f>'2019'!J53</f>
        <v>0</v>
      </c>
      <c r="K53" s="39">
        <f>'2019'!K53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28" t="str">
        <f>"Total "&amp;K1</f>
        <v>Total 2020</v>
      </c>
      <c r="B54" s="29"/>
      <c r="C54" s="72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1226644.0666393889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32314.177786870339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1226644.0666393889</v>
      </c>
      <c r="T54" s="61">
        <f>SUM(T3:T52)</f>
        <v>1194329.8888525185</v>
      </c>
      <c r="U54" s="58"/>
    </row>
  </sheetData>
  <conditionalFormatting sqref="A3:K53">
    <cfRule type="cellIs" dxfId="38" priority="12" operator="equal">
      <formula>0</formula>
    </cfRule>
  </conditionalFormatting>
  <conditionalFormatting sqref="N3:N53 U3:U53">
    <cfRule type="cellIs" dxfId="37" priority="3" operator="equal">
      <formula>"abgelaufen"</formula>
    </cfRule>
  </conditionalFormatting>
  <conditionalFormatting sqref="U3:U53">
    <cfRule type="cellIs" dxfId="36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3" workbookViewId="0">
      <selection activeCell="A3"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'2017'!K1+4</f>
        <v>2021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2021</v>
      </c>
      <c r="I2" s="40" t="str">
        <f>"Bestandeswert 
Anfang "&amp;K1</f>
        <v>Bestandeswert 
Anfang 2021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2021</v>
      </c>
      <c r="O2" s="43" t="s">
        <v>7</v>
      </c>
      <c r="P2" s="40" t="str">
        <f>"Abschreibung
im Jahr "&amp;K1</f>
        <v>Abschreibung
im Jahr 2021</v>
      </c>
      <c r="Q2" s="40" t="str">
        <f>"zusätzliche Abschreibungen im Jahr "&amp;K1</f>
        <v>zusätzliche Abschreibungen im Jahr 2021</v>
      </c>
      <c r="R2" s="42" t="str">
        <f>"kumulierte
Abschreibungen
Ende "&amp;K1</f>
        <v>kumulierte
Abschreibungen
Ende 2021</v>
      </c>
      <c r="S2" s="44" t="str">
        <f>"Buchwert
Anfang " &amp;K1</f>
        <v>Buchwert
Anfang 2021</v>
      </c>
      <c r="T2" s="40" t="str">
        <f>"Buchwert 
ohne Neuinvest.
Ende "&amp;K1</f>
        <v>Buchwert 
ohne Neuinvest.
Ende 2021</v>
      </c>
      <c r="U2" s="45" t="str">
        <f>"Rest-ND
Ende "&amp;K1</f>
        <v>Rest-ND
Ende 2021</v>
      </c>
    </row>
    <row r="3" spans="1:21" x14ac:dyDescent="0.2">
      <c r="A3" s="65" t="str">
        <f>'2020'!A3</f>
        <v>xxx</v>
      </c>
      <c r="B3" s="38" t="str">
        <f>'2020'!B3</f>
        <v>Pumpwerk …..</v>
      </c>
      <c r="C3" s="39">
        <f>'2020'!C3</f>
        <v>1950</v>
      </c>
      <c r="D3" s="38">
        <f>'2020'!D3</f>
        <v>0</v>
      </c>
      <c r="E3" s="38">
        <f>'2020'!E3</f>
        <v>0</v>
      </c>
      <c r="F3" s="38">
        <f>+'2020'!F3+'2020'!H3</f>
        <v>0</v>
      </c>
      <c r="G3" s="38">
        <f t="shared" ref="G3:G53" si="0">+D3-E3-F3</f>
        <v>0</v>
      </c>
      <c r="H3" s="38"/>
      <c r="I3" s="38">
        <f>'2020'!T3</f>
        <v>0</v>
      </c>
      <c r="J3" s="38">
        <f>'2020'!J3</f>
        <v>25</v>
      </c>
      <c r="K3" s="39">
        <f>'2020'!K3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'2020'!A4</f>
        <v>xxx</v>
      </c>
      <c r="B4" s="38" t="str">
        <f>'2020'!B4</f>
        <v>Pumpwerk …..</v>
      </c>
      <c r="C4" s="39">
        <f>'2020'!C4</f>
        <v>2010</v>
      </c>
      <c r="D4" s="38">
        <f>'2020'!D4</f>
        <v>254250</v>
      </c>
      <c r="E4" s="38">
        <f>'2020'!E4</f>
        <v>0</v>
      </c>
      <c r="F4" s="38">
        <f>+'2020'!F4+'2020'!H4</f>
        <v>0</v>
      </c>
      <c r="G4" s="38">
        <f t="shared" si="0"/>
        <v>254250</v>
      </c>
      <c r="H4" s="38"/>
      <c r="I4" s="38">
        <f>'2020'!T4</f>
        <v>152550</v>
      </c>
      <c r="J4" s="38">
        <f>'2020'!J4</f>
        <v>25</v>
      </c>
      <c r="K4" s="39">
        <f>'2020'!K4</f>
        <v>2017</v>
      </c>
      <c r="L4" s="22">
        <f t="shared" si="1"/>
        <v>2011</v>
      </c>
      <c r="M4" s="22">
        <f t="shared" si="2"/>
        <v>2035</v>
      </c>
      <c r="N4" s="23">
        <f t="shared" si="3"/>
        <v>11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111870</v>
      </c>
      <c r="S4" s="27">
        <f t="shared" si="7"/>
        <v>152550</v>
      </c>
      <c r="T4" s="25">
        <f t="shared" si="8"/>
        <v>142380</v>
      </c>
      <c r="U4" s="23">
        <f t="shared" si="9"/>
        <v>14</v>
      </c>
    </row>
    <row r="5" spans="1:21" x14ac:dyDescent="0.2">
      <c r="A5" s="65">
        <f>'2020'!A5</f>
        <v>0</v>
      </c>
      <c r="B5" s="38">
        <f>'2020'!B5</f>
        <v>0</v>
      </c>
      <c r="C5" s="39">
        <f>'2020'!C5</f>
        <v>0</v>
      </c>
      <c r="D5" s="38">
        <f>'2020'!D5</f>
        <v>0</v>
      </c>
      <c r="E5" s="38">
        <f>'2020'!E5</f>
        <v>0</v>
      </c>
      <c r="F5" s="38">
        <f>+'2020'!F5+'2020'!H5</f>
        <v>0</v>
      </c>
      <c r="G5" s="38">
        <f t="shared" si="0"/>
        <v>0</v>
      </c>
      <c r="H5" s="38"/>
      <c r="I5" s="38">
        <f>'2020'!T5</f>
        <v>0</v>
      </c>
      <c r="J5" s="38">
        <f>'2020'!J5</f>
        <v>0</v>
      </c>
      <c r="K5" s="39">
        <f>'2020'!K5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'2020'!A6</f>
        <v>xxx</v>
      </c>
      <c r="B6" s="38" t="str">
        <f>'2020'!B6</f>
        <v>Reservoir ……</v>
      </c>
      <c r="C6" s="39">
        <f>'2020'!C6</f>
        <v>1995</v>
      </c>
      <c r="D6" s="38">
        <f>'2020'!D6</f>
        <v>18420</v>
      </c>
      <c r="E6" s="38">
        <f>'2020'!E6</f>
        <v>0</v>
      </c>
      <c r="F6" s="38">
        <f>+'2020'!F6+'2020'!H6</f>
        <v>0</v>
      </c>
      <c r="G6" s="38">
        <f t="shared" si="0"/>
        <v>18420</v>
      </c>
      <c r="H6" s="38"/>
      <c r="I6" s="38">
        <f>'2020'!T6</f>
        <v>0</v>
      </c>
      <c r="J6" s="38">
        <f>'2020'!J6</f>
        <v>25</v>
      </c>
      <c r="K6" s="39">
        <f>'2020'!K6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'2020'!A7</f>
        <v>xxx</v>
      </c>
      <c r="B7" s="38" t="str">
        <f>'2020'!B7</f>
        <v>Reservoir ……</v>
      </c>
      <c r="C7" s="39">
        <f>'2020'!C7</f>
        <v>2000</v>
      </c>
      <c r="D7" s="38">
        <f>'2020'!D7</f>
        <v>54880</v>
      </c>
      <c r="E7" s="38">
        <f>'2020'!E7</f>
        <v>0</v>
      </c>
      <c r="F7" s="38">
        <f>+'2020'!F7+'2020'!H7</f>
        <v>0</v>
      </c>
      <c r="G7" s="38">
        <f t="shared" si="0"/>
        <v>54880</v>
      </c>
      <c r="H7" s="38"/>
      <c r="I7" s="38">
        <f>'2020'!T7</f>
        <v>10976.111111111109</v>
      </c>
      <c r="J7" s="38">
        <f>'2020'!J7</f>
        <v>25</v>
      </c>
      <c r="K7" s="39">
        <f>'2020'!K7</f>
        <v>2017</v>
      </c>
      <c r="L7" s="22">
        <f t="shared" si="1"/>
        <v>2001</v>
      </c>
      <c r="M7" s="22">
        <f t="shared" si="2"/>
        <v>2025</v>
      </c>
      <c r="N7" s="23">
        <f t="shared" si="3"/>
        <v>21</v>
      </c>
      <c r="O7" s="24">
        <f t="shared" si="4"/>
        <v>2195.2222222222217</v>
      </c>
      <c r="P7" s="25">
        <f t="shared" si="5"/>
        <v>2195.2222222222217</v>
      </c>
      <c r="Q7" s="25"/>
      <c r="R7" s="26">
        <f t="shared" si="6"/>
        <v>46099.111111111109</v>
      </c>
      <c r="S7" s="27">
        <f t="shared" si="7"/>
        <v>10976.111111111109</v>
      </c>
      <c r="T7" s="25">
        <f t="shared" si="8"/>
        <v>8780.8888888888869</v>
      </c>
      <c r="U7" s="23">
        <f t="shared" si="9"/>
        <v>4</v>
      </c>
    </row>
    <row r="8" spans="1:21" x14ac:dyDescent="0.2">
      <c r="A8" s="65">
        <f>'2020'!A8</f>
        <v>0</v>
      </c>
      <c r="B8" s="38">
        <f>'2020'!B8</f>
        <v>0</v>
      </c>
      <c r="C8" s="39">
        <f>'2020'!C8</f>
        <v>0</v>
      </c>
      <c r="D8" s="38">
        <f>'2020'!D8</f>
        <v>0</v>
      </c>
      <c r="E8" s="38">
        <f>'2020'!E8</f>
        <v>0</v>
      </c>
      <c r="F8" s="38">
        <f>+'2020'!F8+'2020'!H8</f>
        <v>0</v>
      </c>
      <c r="G8" s="38">
        <f t="shared" si="0"/>
        <v>0</v>
      </c>
      <c r="H8" s="38"/>
      <c r="I8" s="38">
        <f>'2020'!T8</f>
        <v>0</v>
      </c>
      <c r="J8" s="38">
        <f>'2020'!J8</f>
        <v>0</v>
      </c>
      <c r="K8" s="39">
        <f>'2020'!K8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'2020'!A9</f>
        <v>xxx</v>
      </c>
      <c r="B9" s="38" t="str">
        <f>'2020'!B9</f>
        <v>Wasserleitung ….</v>
      </c>
      <c r="C9" s="39">
        <f>'2020'!C9</f>
        <v>2012</v>
      </c>
      <c r="D9" s="38">
        <f>'2020'!D9</f>
        <v>336610</v>
      </c>
      <c r="E9" s="38">
        <f>'2020'!E9</f>
        <v>0</v>
      </c>
      <c r="F9" s="38">
        <f>+'2020'!F9+'2020'!H9</f>
        <v>36950</v>
      </c>
      <c r="G9" s="38">
        <f t="shared" si="0"/>
        <v>299660</v>
      </c>
      <c r="H9" s="38"/>
      <c r="I9" s="38">
        <f>'2020'!T9</f>
        <v>213230.76923076925</v>
      </c>
      <c r="J9" s="38">
        <v>30</v>
      </c>
      <c r="K9" s="39">
        <f>'2020'!K9</f>
        <v>2017</v>
      </c>
      <c r="L9" s="22">
        <f t="shared" si="1"/>
        <v>2013</v>
      </c>
      <c r="M9" s="22">
        <f t="shared" si="2"/>
        <v>2042</v>
      </c>
      <c r="N9" s="23">
        <f t="shared" si="3"/>
        <v>9</v>
      </c>
      <c r="O9" s="24">
        <f t="shared" si="4"/>
        <v>9692.3076923076933</v>
      </c>
      <c r="P9" s="25">
        <f t="shared" si="5"/>
        <v>9692.3076923076933</v>
      </c>
      <c r="Q9" s="25"/>
      <c r="R9" s="26">
        <f t="shared" si="6"/>
        <v>96121.538461538439</v>
      </c>
      <c r="S9" s="27">
        <f t="shared" si="7"/>
        <v>213230.76923076925</v>
      </c>
      <c r="T9" s="25">
        <f t="shared" si="8"/>
        <v>203538.46153846156</v>
      </c>
      <c r="U9" s="23">
        <f t="shared" si="9"/>
        <v>21</v>
      </c>
    </row>
    <row r="10" spans="1:21" x14ac:dyDescent="0.2">
      <c r="A10" s="65" t="str">
        <f>'2020'!A10</f>
        <v>xxx</v>
      </c>
      <c r="B10" s="38" t="str">
        <f>'2020'!B10</f>
        <v>Wasserleitung ….</v>
      </c>
      <c r="C10" s="39">
        <f>'2020'!C10</f>
        <v>2008</v>
      </c>
      <c r="D10" s="38">
        <f>'2020'!D10</f>
        <v>1980</v>
      </c>
      <c r="E10" s="38">
        <f>'2020'!E10</f>
        <v>0</v>
      </c>
      <c r="F10" s="38">
        <f>+'2020'!F10+'2020'!H10</f>
        <v>1980</v>
      </c>
      <c r="G10" s="38">
        <f t="shared" si="0"/>
        <v>0</v>
      </c>
      <c r="H10" s="38"/>
      <c r="I10" s="38">
        <f>'2020'!T10</f>
        <v>0</v>
      </c>
      <c r="J10" s="38">
        <v>30</v>
      </c>
      <c r="K10" s="39">
        <f>'2020'!K10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13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'2020'!A11</f>
        <v>xxx</v>
      </c>
      <c r="B11" s="38" t="str">
        <f>'2020'!B11</f>
        <v>Wasserleitung ….</v>
      </c>
      <c r="C11" s="39">
        <f>'2020'!C11</f>
        <v>2015</v>
      </c>
      <c r="D11" s="38">
        <f>'2020'!D11</f>
        <v>116870</v>
      </c>
      <c r="E11" s="38">
        <f>'2020'!E11</f>
        <v>0</v>
      </c>
      <c r="F11" s="38">
        <f>+'2020'!F11+'2020'!H11</f>
        <v>0</v>
      </c>
      <c r="G11" s="38">
        <f t="shared" si="0"/>
        <v>116870</v>
      </c>
      <c r="H11" s="38"/>
      <c r="I11" s="38">
        <f>'2020'!T11</f>
        <v>91600</v>
      </c>
      <c r="J11" s="38">
        <v>30</v>
      </c>
      <c r="K11" s="39">
        <f>'2020'!K11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6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28934</v>
      </c>
      <c r="S11" s="27">
        <f t="shared" si="7"/>
        <v>91600</v>
      </c>
      <c r="T11" s="25">
        <f t="shared" si="8"/>
        <v>87936</v>
      </c>
      <c r="U11" s="23">
        <f t="shared" si="9"/>
        <v>24</v>
      </c>
    </row>
    <row r="12" spans="1:21" x14ac:dyDescent="0.2">
      <c r="A12" s="65" t="str">
        <f>'2020'!A12</f>
        <v>xxx</v>
      </c>
      <c r="B12" s="38" t="str">
        <f>'2020'!B12</f>
        <v>Wasserleitung ….</v>
      </c>
      <c r="C12" s="39">
        <f>'2020'!C12</f>
        <v>2008</v>
      </c>
      <c r="D12" s="38">
        <f>'2020'!D12</f>
        <v>1300</v>
      </c>
      <c r="E12" s="38">
        <f>'2020'!E12</f>
        <v>0</v>
      </c>
      <c r="F12" s="38">
        <f>+'2020'!F12+'2020'!H12</f>
        <v>1300</v>
      </c>
      <c r="G12" s="38">
        <f t="shared" si="0"/>
        <v>0</v>
      </c>
      <c r="H12" s="38"/>
      <c r="I12" s="38">
        <f>'2020'!T12</f>
        <v>0</v>
      </c>
      <c r="J12" s="38">
        <v>30</v>
      </c>
      <c r="K12" s="39">
        <f>'2020'!K12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13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'2020'!A13</f>
        <v>xxx</v>
      </c>
      <c r="B13" s="38" t="str">
        <f>'2020'!B13</f>
        <v>Wasserleitung ….</v>
      </c>
      <c r="C13" s="39">
        <f>'2020'!C13</f>
        <v>2009</v>
      </c>
      <c r="D13" s="38">
        <f>'2020'!D13</f>
        <v>89770</v>
      </c>
      <c r="E13" s="38">
        <f>'2020'!E13</f>
        <v>0</v>
      </c>
      <c r="F13" s="38">
        <f>+'2020'!F13+'2020'!H13</f>
        <v>89770</v>
      </c>
      <c r="G13" s="38">
        <f t="shared" si="0"/>
        <v>0</v>
      </c>
      <c r="H13" s="38"/>
      <c r="I13" s="38">
        <f>'2020'!T13</f>
        <v>0</v>
      </c>
      <c r="J13" s="38">
        <v>30</v>
      </c>
      <c r="K13" s="39">
        <f>'2020'!K13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12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'2020'!A14</f>
        <v>xxx</v>
      </c>
      <c r="B14" s="38" t="str">
        <f>'2020'!B14</f>
        <v>Wasserleitung ….</v>
      </c>
      <c r="C14" s="39">
        <f>'2020'!C14</f>
        <v>2016</v>
      </c>
      <c r="D14" s="38">
        <f>'2020'!D14</f>
        <v>88778.85</v>
      </c>
      <c r="E14" s="38">
        <f>'2020'!E14</f>
        <v>0</v>
      </c>
      <c r="F14" s="38">
        <f>+'2020'!F14+'2020'!H14</f>
        <v>0</v>
      </c>
      <c r="G14" s="38">
        <f t="shared" si="0"/>
        <v>88778.85</v>
      </c>
      <c r="H14" s="38"/>
      <c r="I14" s="38">
        <f>'2020'!T14</f>
        <v>76941.799999999988</v>
      </c>
      <c r="J14" s="38">
        <v>30</v>
      </c>
      <c r="K14" s="39">
        <f>'2020'!K14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5</v>
      </c>
      <c r="O14" s="24">
        <f t="shared" si="4"/>
        <v>2959.2999999999997</v>
      </c>
      <c r="P14" s="25">
        <f t="shared" si="5"/>
        <v>2959.2999999999997</v>
      </c>
      <c r="Q14" s="25"/>
      <c r="R14" s="26">
        <f t="shared" si="6"/>
        <v>14796.350000000017</v>
      </c>
      <c r="S14" s="27">
        <f t="shared" si="7"/>
        <v>76941.799999999988</v>
      </c>
      <c r="T14" s="25">
        <f t="shared" si="8"/>
        <v>73982.499999999985</v>
      </c>
      <c r="U14" s="23">
        <f t="shared" si="9"/>
        <v>25</v>
      </c>
    </row>
    <row r="15" spans="1:21" x14ac:dyDescent="0.2">
      <c r="A15" s="65" t="str">
        <f>'2020'!A15</f>
        <v>xxx</v>
      </c>
      <c r="B15" s="38" t="str">
        <f>'2020'!B15</f>
        <v>Wasserleitung ….</v>
      </c>
      <c r="C15" s="39">
        <f>'2020'!C15</f>
        <v>2016</v>
      </c>
      <c r="D15" s="38">
        <f>'2020'!D15</f>
        <v>3249.05</v>
      </c>
      <c r="E15" s="38">
        <f>'2020'!E15</f>
        <v>0</v>
      </c>
      <c r="F15" s="38">
        <f>+'2020'!F15+'2020'!H15</f>
        <v>0</v>
      </c>
      <c r="G15" s="38">
        <f t="shared" si="0"/>
        <v>3249.05</v>
      </c>
      <c r="H15" s="38"/>
      <c r="I15" s="38">
        <f>'2020'!T15</f>
        <v>2815.7999999999993</v>
      </c>
      <c r="J15" s="38">
        <v>30</v>
      </c>
      <c r="K15" s="39">
        <f>'2020'!K15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5</v>
      </c>
      <c r="O15" s="24">
        <f t="shared" si="4"/>
        <v>108.29999999999997</v>
      </c>
      <c r="P15" s="25">
        <f t="shared" si="5"/>
        <v>108.29999999999997</v>
      </c>
      <c r="Q15" s="25"/>
      <c r="R15" s="26">
        <f t="shared" si="6"/>
        <v>541.55000000000086</v>
      </c>
      <c r="S15" s="27">
        <f t="shared" si="7"/>
        <v>2815.7999999999993</v>
      </c>
      <c r="T15" s="25">
        <f t="shared" si="8"/>
        <v>2707.4999999999991</v>
      </c>
      <c r="U15" s="23">
        <f t="shared" si="9"/>
        <v>25</v>
      </c>
    </row>
    <row r="16" spans="1:21" x14ac:dyDescent="0.2">
      <c r="A16" s="65">
        <f>'2020'!A16</f>
        <v>0</v>
      </c>
      <c r="B16" s="38">
        <f>'2020'!B16</f>
        <v>0</v>
      </c>
      <c r="C16" s="39">
        <f>'2020'!C16</f>
        <v>0</v>
      </c>
      <c r="D16" s="38">
        <f>'2020'!D16</f>
        <v>0</v>
      </c>
      <c r="E16" s="38">
        <f>'2020'!E16</f>
        <v>0</v>
      </c>
      <c r="F16" s="38">
        <f>+'2020'!F16+'2020'!H16</f>
        <v>0</v>
      </c>
      <c r="G16" s="38">
        <f t="shared" si="0"/>
        <v>0</v>
      </c>
      <c r="H16" s="38"/>
      <c r="I16" s="38">
        <f>'2020'!T16</f>
        <v>0</v>
      </c>
      <c r="J16" s="38">
        <f>'2020'!J16</f>
        <v>0</v>
      </c>
      <c r="K16" s="39">
        <f>'2020'!K16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'2020'!A17</f>
        <v>xxx</v>
      </c>
      <c r="B17" s="38" t="str">
        <f>'2020'!B17</f>
        <v>Land Parzelle Nr. xy</v>
      </c>
      <c r="C17" s="39">
        <f>'2020'!C17</f>
        <v>0</v>
      </c>
      <c r="D17" s="38">
        <f>'2020'!D17</f>
        <v>0</v>
      </c>
      <c r="E17" s="38">
        <f>'2020'!E17</f>
        <v>0</v>
      </c>
      <c r="F17" s="38">
        <f>+'2020'!F17+'2020'!H17</f>
        <v>0</v>
      </c>
      <c r="G17" s="38">
        <f t="shared" si="0"/>
        <v>0</v>
      </c>
      <c r="H17" s="38"/>
      <c r="I17" s="38">
        <f>'2020'!T17</f>
        <v>0</v>
      </c>
      <c r="J17" s="38" t="str">
        <f>'2020'!J17</f>
        <v>ewig</v>
      </c>
      <c r="K17" s="39">
        <f>'2020'!K17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'2020'!A18</f>
        <v>xxx</v>
      </c>
      <c r="B18" s="38" t="str">
        <f>'2020'!B18</f>
        <v>Land Parzelle Nr. xy</v>
      </c>
      <c r="C18" s="39">
        <f>'2020'!C18</f>
        <v>0</v>
      </c>
      <c r="D18" s="38">
        <f>'2020'!D18</f>
        <v>1770</v>
      </c>
      <c r="E18" s="38">
        <f>'2020'!E18</f>
        <v>0</v>
      </c>
      <c r="F18" s="38">
        <f>+'2020'!F18+'2020'!H18</f>
        <v>0</v>
      </c>
      <c r="G18" s="38">
        <f t="shared" si="0"/>
        <v>1770</v>
      </c>
      <c r="H18" s="38"/>
      <c r="I18" s="38">
        <f>'2020'!T18</f>
        <v>1770</v>
      </c>
      <c r="J18" s="38" t="str">
        <f>'2020'!J18</f>
        <v>ewig</v>
      </c>
      <c r="K18" s="39">
        <f>'2020'!K18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'2020'!A19</f>
        <v>xxx</v>
      </c>
      <c r="B19" s="38" t="str">
        <f>'2020'!B19</f>
        <v>Land Parzelle Nr. xy</v>
      </c>
      <c r="C19" s="39">
        <f>'2020'!C19</f>
        <v>0</v>
      </c>
      <c r="D19" s="38">
        <f>'2020'!D19</f>
        <v>35957</v>
      </c>
      <c r="E19" s="38">
        <f>'2020'!E19</f>
        <v>0</v>
      </c>
      <c r="F19" s="38">
        <f>+'2020'!F19+'2020'!H19</f>
        <v>0</v>
      </c>
      <c r="G19" s="38">
        <f t="shared" si="0"/>
        <v>35957</v>
      </c>
      <c r="H19" s="38"/>
      <c r="I19" s="38">
        <f>'2020'!T19</f>
        <v>35957</v>
      </c>
      <c r="J19" s="38" t="str">
        <f>'2020'!J19</f>
        <v>ewig</v>
      </c>
      <c r="K19" s="39">
        <f>'2020'!K19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'2020'!A20</f>
        <v>xxx</v>
      </c>
      <c r="B20" s="38" t="str">
        <f>'2020'!B20</f>
        <v>Land Parzelle Nr. xy</v>
      </c>
      <c r="C20" s="39">
        <f>'2020'!C20</f>
        <v>0</v>
      </c>
      <c r="D20" s="38">
        <f>'2020'!D20</f>
        <v>63</v>
      </c>
      <c r="E20" s="38">
        <f>'2020'!E20</f>
        <v>0</v>
      </c>
      <c r="F20" s="38">
        <f>+'2020'!F20+'2020'!H20</f>
        <v>0</v>
      </c>
      <c r="G20" s="38">
        <f t="shared" si="0"/>
        <v>63</v>
      </c>
      <c r="H20" s="38"/>
      <c r="I20" s="38">
        <f>'2020'!T20</f>
        <v>63</v>
      </c>
      <c r="J20" s="38" t="str">
        <f>'2020'!J20</f>
        <v>ewig</v>
      </c>
      <c r="K20" s="39">
        <f>'2020'!K20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'2020'!A21</f>
        <v>xxx</v>
      </c>
      <c r="B21" s="38" t="str">
        <f>'2020'!B21</f>
        <v>Land Parzelle Nr. xy</v>
      </c>
      <c r="C21" s="39">
        <f>'2020'!C21</f>
        <v>0</v>
      </c>
      <c r="D21" s="38">
        <f>'2020'!D21</f>
        <v>0</v>
      </c>
      <c r="E21" s="38">
        <f>'2020'!E21</f>
        <v>0</v>
      </c>
      <c r="F21" s="38">
        <f>+'2020'!F21+'2020'!H21</f>
        <v>0</v>
      </c>
      <c r="G21" s="38">
        <f t="shared" si="0"/>
        <v>0</v>
      </c>
      <c r="H21" s="38"/>
      <c r="I21" s="38">
        <f>'2020'!T21</f>
        <v>0</v>
      </c>
      <c r="J21" s="38" t="str">
        <f>'2020'!J21</f>
        <v>ewig</v>
      </c>
      <c r="K21" s="39">
        <f>'2020'!K21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'2020'!A22</f>
        <v>xxx</v>
      </c>
      <c r="B22" s="38" t="str">
        <f>'2020'!B22</f>
        <v>Land Parzelle Nr. xy</v>
      </c>
      <c r="C22" s="39">
        <f>'2020'!C22</f>
        <v>0</v>
      </c>
      <c r="D22" s="38">
        <f>'2020'!D22</f>
        <v>298358</v>
      </c>
      <c r="E22" s="38">
        <f>'2020'!E22</f>
        <v>0</v>
      </c>
      <c r="F22" s="38">
        <f>+'2020'!F22+'2020'!H22</f>
        <v>0</v>
      </c>
      <c r="G22" s="38">
        <f t="shared" si="0"/>
        <v>298358</v>
      </c>
      <c r="H22" s="38"/>
      <c r="I22" s="38">
        <f>'2020'!T22</f>
        <v>298358</v>
      </c>
      <c r="J22" s="38" t="str">
        <f>'2020'!J22</f>
        <v>ewig</v>
      </c>
      <c r="K22" s="39">
        <f>'2020'!K22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'2020'!A23</f>
        <v>xxx</v>
      </c>
      <c r="B23" s="38" t="str">
        <f>'2020'!B23</f>
        <v>Land Parzelle Nr. xy</v>
      </c>
      <c r="C23" s="39">
        <f>'2020'!C23</f>
        <v>0</v>
      </c>
      <c r="D23" s="38">
        <f>'2020'!D23</f>
        <v>1540</v>
      </c>
      <c r="E23" s="38">
        <f>'2020'!E23</f>
        <v>0</v>
      </c>
      <c r="F23" s="38">
        <f>+'2020'!F23+'2020'!H23</f>
        <v>0</v>
      </c>
      <c r="G23" s="38">
        <f t="shared" si="0"/>
        <v>1540</v>
      </c>
      <c r="H23" s="38"/>
      <c r="I23" s="38">
        <f>'2020'!T23</f>
        <v>1540</v>
      </c>
      <c r="J23" s="38" t="str">
        <f>'2020'!J23</f>
        <v>ewig</v>
      </c>
      <c r="K23" s="39">
        <f>'2020'!K23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'2020'!A24</f>
        <v>xxx</v>
      </c>
      <c r="B24" s="38" t="str">
        <f>'2020'!B24</f>
        <v>Land Parzelle Nr. xy</v>
      </c>
      <c r="C24" s="39">
        <f>'2020'!C24</f>
        <v>0</v>
      </c>
      <c r="D24" s="38">
        <f>'2020'!D24</f>
        <v>3348</v>
      </c>
      <c r="E24" s="38">
        <f>'2020'!E24</f>
        <v>0</v>
      </c>
      <c r="F24" s="38">
        <f>+'2020'!F24+'2020'!H24</f>
        <v>0</v>
      </c>
      <c r="G24" s="38">
        <f t="shared" si="0"/>
        <v>3348</v>
      </c>
      <c r="H24" s="38"/>
      <c r="I24" s="38">
        <f>'2020'!T24</f>
        <v>3348</v>
      </c>
      <c r="J24" s="38" t="str">
        <f>'2020'!J24</f>
        <v>ewig</v>
      </c>
      <c r="K24" s="39">
        <f>'2020'!K24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'2020'!A25</f>
        <v>xxx</v>
      </c>
      <c r="B25" s="38" t="str">
        <f>'2020'!B25</f>
        <v>Land Parzelle Nr. xy</v>
      </c>
      <c r="C25" s="39">
        <f>'2020'!C25</f>
        <v>0</v>
      </c>
      <c r="D25" s="38">
        <f>'2020'!D25</f>
        <v>269</v>
      </c>
      <c r="E25" s="38">
        <f>'2020'!E25</f>
        <v>0</v>
      </c>
      <c r="F25" s="38">
        <f>+'2020'!F25+'2020'!H25</f>
        <v>0</v>
      </c>
      <c r="G25" s="38">
        <f t="shared" si="0"/>
        <v>269</v>
      </c>
      <c r="H25" s="38"/>
      <c r="I25" s="38">
        <f>'2020'!T25</f>
        <v>269</v>
      </c>
      <c r="J25" s="38" t="str">
        <f>'2020'!J25</f>
        <v>ewig</v>
      </c>
      <c r="K25" s="39">
        <f>'2020'!K25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'2020'!A26</f>
        <v>xxx</v>
      </c>
      <c r="B26" s="38" t="str">
        <f>'2020'!B26</f>
        <v>Land Parzelle Nr. xy</v>
      </c>
      <c r="C26" s="39">
        <f>'2020'!C26</f>
        <v>0</v>
      </c>
      <c r="D26" s="38">
        <f>'2020'!D26</f>
        <v>1001</v>
      </c>
      <c r="E26" s="38">
        <f>'2020'!E26</f>
        <v>0</v>
      </c>
      <c r="F26" s="38">
        <f>+'2020'!F26+'2020'!H26</f>
        <v>0</v>
      </c>
      <c r="G26" s="38">
        <f t="shared" si="0"/>
        <v>1001</v>
      </c>
      <c r="H26" s="38"/>
      <c r="I26" s="38">
        <f>'2020'!T26</f>
        <v>1001</v>
      </c>
      <c r="J26" s="38" t="str">
        <f>'2020'!J26</f>
        <v>ewig</v>
      </c>
      <c r="K26" s="39">
        <f>'2020'!K26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'2020'!A27</f>
        <v>xxx</v>
      </c>
      <c r="B27" s="38" t="str">
        <f>'2020'!B27</f>
        <v>Land Parzelle Nr. xy</v>
      </c>
      <c r="C27" s="39">
        <f>'2020'!C27</f>
        <v>0</v>
      </c>
      <c r="D27" s="38">
        <f>'2020'!D27</f>
        <v>34263</v>
      </c>
      <c r="E27" s="38">
        <f>'2020'!E27</f>
        <v>0</v>
      </c>
      <c r="F27" s="38">
        <f>+'2020'!F27+'2020'!H27</f>
        <v>0</v>
      </c>
      <c r="G27" s="38">
        <f t="shared" si="0"/>
        <v>34263</v>
      </c>
      <c r="H27" s="38"/>
      <c r="I27" s="38">
        <f>'2020'!T27</f>
        <v>34263</v>
      </c>
      <c r="J27" s="38" t="str">
        <f>'2020'!J27</f>
        <v>ewig</v>
      </c>
      <c r="K27" s="39">
        <f>'2020'!K27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'2020'!A28</f>
        <v>xxx</v>
      </c>
      <c r="B28" s="38" t="str">
        <f>'2020'!B28</f>
        <v>Wald Parzelle Nr. xy</v>
      </c>
      <c r="C28" s="39">
        <f>'2020'!C28</f>
        <v>0</v>
      </c>
      <c r="D28" s="38">
        <f>'2020'!D28</f>
        <v>63</v>
      </c>
      <c r="E28" s="38">
        <f>'2020'!E28</f>
        <v>0</v>
      </c>
      <c r="F28" s="38">
        <f>+'2020'!F28+'2020'!H28</f>
        <v>0</v>
      </c>
      <c r="G28" s="38">
        <f t="shared" si="0"/>
        <v>63</v>
      </c>
      <c r="H28" s="38"/>
      <c r="I28" s="38">
        <f>'2020'!T28</f>
        <v>63</v>
      </c>
      <c r="J28" s="38" t="str">
        <f>'2020'!J28</f>
        <v>ewig</v>
      </c>
      <c r="K28" s="39">
        <f>'2020'!K28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'2020'!A29</f>
        <v>xxx</v>
      </c>
      <c r="B29" s="38" t="str">
        <f>'2020'!B29</f>
        <v>Wald Parzelle Nr. xy</v>
      </c>
      <c r="C29" s="39">
        <f>'2020'!C29</f>
        <v>0</v>
      </c>
      <c r="D29" s="38">
        <f>'2020'!D29</f>
        <v>1116</v>
      </c>
      <c r="E29" s="38">
        <f>'2020'!E29</f>
        <v>0</v>
      </c>
      <c r="F29" s="38">
        <f>+'2020'!F29+'2020'!H29</f>
        <v>0</v>
      </c>
      <c r="G29" s="38">
        <f t="shared" si="0"/>
        <v>1116</v>
      </c>
      <c r="H29" s="38"/>
      <c r="I29" s="38">
        <f>'2020'!T29</f>
        <v>1116</v>
      </c>
      <c r="J29" s="38" t="str">
        <f>'2020'!J29</f>
        <v>ewig</v>
      </c>
      <c r="K29" s="39">
        <f>'2020'!K29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'2020'!A30</f>
        <v>xxx</v>
      </c>
      <c r="B30" s="38" t="str">
        <f>'2020'!B30</f>
        <v>Wald Parzelle Nr. xy</v>
      </c>
      <c r="C30" s="39">
        <f>'2020'!C30</f>
        <v>0</v>
      </c>
      <c r="D30" s="38">
        <f>'2020'!D30</f>
        <v>616</v>
      </c>
      <c r="E30" s="38">
        <f>'2020'!E30</f>
        <v>0</v>
      </c>
      <c r="F30" s="38">
        <f>+'2020'!F30+'2020'!H30</f>
        <v>0</v>
      </c>
      <c r="G30" s="38">
        <f t="shared" si="0"/>
        <v>616</v>
      </c>
      <c r="H30" s="38"/>
      <c r="I30" s="38">
        <f>'2020'!T30</f>
        <v>616</v>
      </c>
      <c r="J30" s="38" t="str">
        <f>'2020'!J30</f>
        <v>ewig</v>
      </c>
      <c r="K30" s="39">
        <f>'2020'!K30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'2020'!A31</f>
        <v>xxx</v>
      </c>
      <c r="B31" s="38" t="str">
        <f>'2020'!B31</f>
        <v>Wald Parzelle Nr. xy</v>
      </c>
      <c r="C31" s="39">
        <f>'2020'!C31</f>
        <v>0</v>
      </c>
      <c r="D31" s="38">
        <f>'2020'!D31</f>
        <v>385</v>
      </c>
      <c r="E31" s="38">
        <f>'2020'!E31</f>
        <v>0</v>
      </c>
      <c r="F31" s="38">
        <f>+'2020'!F31+'2020'!H31</f>
        <v>0</v>
      </c>
      <c r="G31" s="38">
        <f t="shared" si="0"/>
        <v>385</v>
      </c>
      <c r="H31" s="38"/>
      <c r="I31" s="38">
        <f>'2020'!T31</f>
        <v>385</v>
      </c>
      <c r="J31" s="38" t="str">
        <f>'2020'!J31</f>
        <v>ewig</v>
      </c>
      <c r="K31" s="39">
        <f>'2020'!K31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'2020'!A32</f>
        <v>xxx</v>
      </c>
      <c r="B32" s="38" t="str">
        <f>'2020'!B32</f>
        <v>Wald Parzelle Nr. xy</v>
      </c>
      <c r="C32" s="39">
        <f>'2020'!C32</f>
        <v>0</v>
      </c>
      <c r="D32" s="38">
        <f>'2020'!D32</f>
        <v>2310</v>
      </c>
      <c r="E32" s="38">
        <f>'2020'!E32</f>
        <v>0</v>
      </c>
      <c r="F32" s="38">
        <f>+'2020'!F32+'2020'!H32</f>
        <v>0</v>
      </c>
      <c r="G32" s="38">
        <f t="shared" si="0"/>
        <v>2310</v>
      </c>
      <c r="H32" s="38"/>
      <c r="I32" s="38">
        <f>'2020'!T32</f>
        <v>2310</v>
      </c>
      <c r="J32" s="38" t="str">
        <f>'2020'!J32</f>
        <v>ewig</v>
      </c>
      <c r="K32" s="39">
        <f>'2020'!K32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'2020'!A33</f>
        <v>xxx</v>
      </c>
      <c r="B33" s="38" t="str">
        <f>'2020'!B33</f>
        <v>Wald Parzelle Nr. xy</v>
      </c>
      <c r="C33" s="39">
        <f>'2020'!C33</f>
        <v>0</v>
      </c>
      <c r="D33" s="38">
        <f>'2020'!D33</f>
        <v>3888</v>
      </c>
      <c r="E33" s="38">
        <f>'2020'!E33</f>
        <v>0</v>
      </c>
      <c r="F33" s="38">
        <f>+'2020'!F33+'2020'!H33</f>
        <v>0</v>
      </c>
      <c r="G33" s="38">
        <f t="shared" si="0"/>
        <v>3888</v>
      </c>
      <c r="H33" s="38"/>
      <c r="I33" s="38">
        <f>'2020'!T33</f>
        <v>3888</v>
      </c>
      <c r="J33" s="38" t="str">
        <f>'2020'!J33</f>
        <v>ewig</v>
      </c>
      <c r="K33" s="39">
        <f>'2020'!K33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'2020'!A34</f>
        <v>xxx</v>
      </c>
      <c r="B34" s="38" t="str">
        <f>'2020'!B34</f>
        <v>Wald Parzelle Nr. xy</v>
      </c>
      <c r="C34" s="39">
        <f>'2020'!C34</f>
        <v>0</v>
      </c>
      <c r="D34" s="38">
        <f>'2020'!D34</f>
        <v>31.6</v>
      </c>
      <c r="E34" s="38">
        <f>'2020'!E34</f>
        <v>0</v>
      </c>
      <c r="F34" s="38">
        <f>+'2020'!F34+'2020'!H34</f>
        <v>0</v>
      </c>
      <c r="G34" s="38">
        <f t="shared" si="0"/>
        <v>31.6</v>
      </c>
      <c r="H34" s="38"/>
      <c r="I34" s="38">
        <f>'2020'!T34</f>
        <v>31.6</v>
      </c>
      <c r="J34" s="38" t="str">
        <f>'2020'!J34</f>
        <v>ewig</v>
      </c>
      <c r="K34" s="39">
        <f>'2020'!K34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'2020'!A35</f>
        <v>0</v>
      </c>
      <c r="B35" s="38">
        <f>'2020'!B35</f>
        <v>0</v>
      </c>
      <c r="C35" s="39">
        <f>'2020'!C35</f>
        <v>0</v>
      </c>
      <c r="D35" s="38">
        <f>'2020'!D35</f>
        <v>0</v>
      </c>
      <c r="E35" s="38">
        <f>'2020'!E35</f>
        <v>0</v>
      </c>
      <c r="F35" s="38">
        <f>+'2020'!F35+'2020'!H35</f>
        <v>0</v>
      </c>
      <c r="G35" s="38">
        <f t="shared" si="0"/>
        <v>0</v>
      </c>
      <c r="H35" s="38"/>
      <c r="I35" s="38">
        <f>'2020'!T35</f>
        <v>0</v>
      </c>
      <c r="J35" s="38">
        <f>'2020'!J35</f>
        <v>0</v>
      </c>
      <c r="K35" s="39">
        <f>'2020'!K35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'2020'!A36</f>
        <v>xxx</v>
      </c>
      <c r="B36" s="38" t="str">
        <f>'2020'!B36</f>
        <v>STWE Nr. xy</v>
      </c>
      <c r="C36" s="39">
        <f>'2020'!C36</f>
        <v>2010</v>
      </c>
      <c r="D36" s="38">
        <f>'2020'!D36</f>
        <v>91830</v>
      </c>
      <c r="E36" s="38">
        <f>'2020'!E36</f>
        <v>0</v>
      </c>
      <c r="F36" s="38">
        <f>+'2020'!F36+'2020'!H36</f>
        <v>0</v>
      </c>
      <c r="G36" s="38">
        <f t="shared" si="0"/>
        <v>91830</v>
      </c>
      <c r="H36" s="38"/>
      <c r="I36" s="38">
        <f>'2020'!T36</f>
        <v>82646.808510638308</v>
      </c>
      <c r="J36" s="38">
        <v>100</v>
      </c>
      <c r="K36" s="39">
        <f>'2020'!K36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11</v>
      </c>
      <c r="O36" s="24">
        <f t="shared" si="4"/>
        <v>918.29787234042567</v>
      </c>
      <c r="P36" s="25">
        <f t="shared" si="5"/>
        <v>918.29787234042567</v>
      </c>
      <c r="Q36" s="25"/>
      <c r="R36" s="26">
        <f t="shared" si="6"/>
        <v>10101.489361702117</v>
      </c>
      <c r="S36" s="27">
        <f t="shared" si="7"/>
        <v>82646.808510638308</v>
      </c>
      <c r="T36" s="25">
        <f t="shared" si="8"/>
        <v>81728.510638297885</v>
      </c>
      <c r="U36" s="23">
        <f t="shared" si="9"/>
        <v>89</v>
      </c>
    </row>
    <row r="37" spans="1:21" x14ac:dyDescent="0.2">
      <c r="A37" s="65" t="str">
        <f>'2020'!A37</f>
        <v>xxx</v>
      </c>
      <c r="B37" s="38" t="str">
        <f>'2020'!B37</f>
        <v>STWE Nr. xy</v>
      </c>
      <c r="C37" s="39">
        <f>'2020'!C37</f>
        <v>2015</v>
      </c>
      <c r="D37" s="38">
        <f>'2020'!D37</f>
        <v>93000</v>
      </c>
      <c r="E37" s="38">
        <f>'2020'!E37</f>
        <v>0</v>
      </c>
      <c r="F37" s="38">
        <f>+'2020'!F37+'2020'!H37</f>
        <v>0</v>
      </c>
      <c r="G37" s="38">
        <f t="shared" si="0"/>
        <v>93000</v>
      </c>
      <c r="H37" s="38"/>
      <c r="I37" s="38">
        <f>'2020'!T37</f>
        <v>88350</v>
      </c>
      <c r="J37" s="38">
        <v>100</v>
      </c>
      <c r="K37" s="39">
        <f>'2020'!K37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6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5580</v>
      </c>
      <c r="S37" s="27">
        <f t="shared" si="7"/>
        <v>88350</v>
      </c>
      <c r="T37" s="25">
        <f t="shared" si="8"/>
        <v>87420</v>
      </c>
      <c r="U37" s="23">
        <f t="shared" si="9"/>
        <v>94</v>
      </c>
    </row>
    <row r="38" spans="1:21" x14ac:dyDescent="0.2">
      <c r="A38" s="65" t="str">
        <f>'2020'!A38</f>
        <v>xxx</v>
      </c>
      <c r="B38" s="38" t="str">
        <f>'2020'!B38</f>
        <v>STWE Nr. xy</v>
      </c>
      <c r="C38" s="39">
        <f>'2020'!C38</f>
        <v>2016</v>
      </c>
      <c r="D38" s="38">
        <f>'2020'!D38</f>
        <v>94000</v>
      </c>
      <c r="E38" s="38">
        <f>'2020'!E38</f>
        <v>0</v>
      </c>
      <c r="F38" s="38">
        <f>+'2020'!F38+'2020'!H38</f>
        <v>0</v>
      </c>
      <c r="G38" s="38">
        <f t="shared" si="0"/>
        <v>94000</v>
      </c>
      <c r="H38" s="38"/>
      <c r="I38" s="38">
        <f>'2020'!T38</f>
        <v>90240</v>
      </c>
      <c r="J38" s="38">
        <v>100</v>
      </c>
      <c r="K38" s="39">
        <f>'2020'!K38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5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4700</v>
      </c>
      <c r="S38" s="27">
        <f t="shared" si="7"/>
        <v>90240</v>
      </c>
      <c r="T38" s="25">
        <f t="shared" si="8"/>
        <v>89300</v>
      </c>
      <c r="U38" s="23">
        <f t="shared" si="9"/>
        <v>95</v>
      </c>
    </row>
    <row r="39" spans="1:21" x14ac:dyDescent="0.2">
      <c r="A39" s="65">
        <f>'2020'!A39</f>
        <v>0</v>
      </c>
      <c r="B39" s="38">
        <f>'2020'!B39</f>
        <v>0</v>
      </c>
      <c r="C39" s="39">
        <f>'2020'!C39</f>
        <v>0</v>
      </c>
      <c r="D39" s="38">
        <f>'2020'!D39</f>
        <v>0</v>
      </c>
      <c r="E39" s="38">
        <f>'2020'!E39</f>
        <v>0</v>
      </c>
      <c r="F39" s="38">
        <f>+'2020'!F39+'2020'!H39</f>
        <v>0</v>
      </c>
      <c r="G39" s="38">
        <f t="shared" si="0"/>
        <v>0</v>
      </c>
      <c r="H39" s="38"/>
      <c r="I39" s="38">
        <f>'2020'!T39</f>
        <v>0</v>
      </c>
      <c r="J39" s="38">
        <f>'2020'!J39</f>
        <v>0</v>
      </c>
      <c r="K39" s="39">
        <f>'2020'!K39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'2020'!A40</f>
        <v>0</v>
      </c>
      <c r="B40" s="38">
        <f>'2020'!B40</f>
        <v>0</v>
      </c>
      <c r="C40" s="39">
        <f>'2020'!C40</f>
        <v>0</v>
      </c>
      <c r="D40" s="38">
        <f>'2020'!D40</f>
        <v>0</v>
      </c>
      <c r="E40" s="38">
        <f>'2020'!E40</f>
        <v>0</v>
      </c>
      <c r="F40" s="38">
        <f>+'2020'!F40+'2020'!H40</f>
        <v>0</v>
      </c>
      <c r="G40" s="38">
        <f t="shared" si="0"/>
        <v>0</v>
      </c>
      <c r="H40" s="38"/>
      <c r="I40" s="38">
        <f>'2020'!T40</f>
        <v>0</v>
      </c>
      <c r="J40" s="38">
        <f>'2020'!J40</f>
        <v>0</v>
      </c>
      <c r="K40" s="39">
        <f>'2020'!K40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'2020'!A41</f>
        <v>0</v>
      </c>
      <c r="B41" s="38">
        <f>'2020'!B41</f>
        <v>0</v>
      </c>
      <c r="C41" s="39">
        <f>'2020'!C41</f>
        <v>0</v>
      </c>
      <c r="D41" s="38">
        <f>'2020'!D41</f>
        <v>0</v>
      </c>
      <c r="E41" s="38">
        <f>'2020'!E41</f>
        <v>0</v>
      </c>
      <c r="F41" s="38">
        <f>+'2020'!F41+'2020'!H41</f>
        <v>0</v>
      </c>
      <c r="G41" s="38">
        <f t="shared" si="0"/>
        <v>0</v>
      </c>
      <c r="H41" s="38"/>
      <c r="I41" s="38">
        <f>'2020'!T41</f>
        <v>0</v>
      </c>
      <c r="J41" s="38">
        <f>'2020'!J41</f>
        <v>0</v>
      </c>
      <c r="K41" s="39">
        <f>'2020'!K41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'2020'!A42</f>
        <v>0</v>
      </c>
      <c r="B42" s="38">
        <f>'2020'!B42</f>
        <v>0</v>
      </c>
      <c r="C42" s="39">
        <f>'2020'!C42</f>
        <v>0</v>
      </c>
      <c r="D42" s="38">
        <f>'2020'!D42</f>
        <v>0</v>
      </c>
      <c r="E42" s="38">
        <f>'2020'!E42</f>
        <v>0</v>
      </c>
      <c r="F42" s="38">
        <f>+'2020'!F42+'2020'!H42</f>
        <v>0</v>
      </c>
      <c r="G42" s="38">
        <f t="shared" si="0"/>
        <v>0</v>
      </c>
      <c r="H42" s="38"/>
      <c r="I42" s="38">
        <f>'2020'!T42</f>
        <v>0</v>
      </c>
      <c r="J42" s="38">
        <f>'2020'!J42</f>
        <v>0</v>
      </c>
      <c r="K42" s="39">
        <f>'2020'!K42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'2020'!A43</f>
        <v>0</v>
      </c>
      <c r="B43" s="38">
        <f>'2020'!B43</f>
        <v>0</v>
      </c>
      <c r="C43" s="39">
        <f>'2020'!C43</f>
        <v>0</v>
      </c>
      <c r="D43" s="38">
        <f>'2020'!D43</f>
        <v>0</v>
      </c>
      <c r="E43" s="38">
        <f>'2020'!E43</f>
        <v>0</v>
      </c>
      <c r="F43" s="38">
        <f>+'2020'!F43+'2020'!H43</f>
        <v>0</v>
      </c>
      <c r="G43" s="38">
        <f t="shared" si="0"/>
        <v>0</v>
      </c>
      <c r="H43" s="38"/>
      <c r="I43" s="38">
        <f>'2020'!T43</f>
        <v>0</v>
      </c>
      <c r="J43" s="38">
        <f>'2020'!J43</f>
        <v>0</v>
      </c>
      <c r="K43" s="39">
        <f>'2020'!K43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'2020'!A44</f>
        <v>0</v>
      </c>
      <c r="B44" s="38">
        <f>'2020'!B44</f>
        <v>0</v>
      </c>
      <c r="C44" s="39">
        <f>'2020'!C44</f>
        <v>0</v>
      </c>
      <c r="D44" s="38">
        <f>'2020'!D44</f>
        <v>0</v>
      </c>
      <c r="E44" s="38">
        <f>'2020'!E44</f>
        <v>0</v>
      </c>
      <c r="F44" s="38">
        <f>+'2020'!F44+'2020'!H44</f>
        <v>0</v>
      </c>
      <c r="G44" s="38">
        <f t="shared" si="0"/>
        <v>0</v>
      </c>
      <c r="H44" s="38"/>
      <c r="I44" s="38">
        <f>'2020'!T44</f>
        <v>0</v>
      </c>
      <c r="J44" s="38">
        <f>'2020'!J44</f>
        <v>0</v>
      </c>
      <c r="K44" s="39">
        <f>'2020'!K44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'2020'!A45</f>
        <v>0</v>
      </c>
      <c r="B45" s="38">
        <f>'2020'!B45</f>
        <v>0</v>
      </c>
      <c r="C45" s="39">
        <f>'2020'!C45</f>
        <v>0</v>
      </c>
      <c r="D45" s="38">
        <f>'2020'!D45</f>
        <v>0</v>
      </c>
      <c r="E45" s="38">
        <f>'2020'!E45</f>
        <v>0</v>
      </c>
      <c r="F45" s="38">
        <f>+'2020'!F45+'2020'!H45</f>
        <v>0</v>
      </c>
      <c r="G45" s="38">
        <f t="shared" si="0"/>
        <v>0</v>
      </c>
      <c r="H45" s="38"/>
      <c r="I45" s="38">
        <f>'2020'!T45</f>
        <v>0</v>
      </c>
      <c r="J45" s="38">
        <f>'2020'!J45</f>
        <v>0</v>
      </c>
      <c r="K45" s="39">
        <f>'2020'!K45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'2020'!A46</f>
        <v>0</v>
      </c>
      <c r="B46" s="38">
        <f>'2020'!B46</f>
        <v>0</v>
      </c>
      <c r="C46" s="39">
        <f>'2020'!C46</f>
        <v>0</v>
      </c>
      <c r="D46" s="38">
        <f>'2020'!D46</f>
        <v>0</v>
      </c>
      <c r="E46" s="38">
        <f>'2020'!E46</f>
        <v>0</v>
      </c>
      <c r="F46" s="38">
        <f>+'2020'!F46+'2020'!H46</f>
        <v>0</v>
      </c>
      <c r="G46" s="38">
        <f t="shared" si="0"/>
        <v>0</v>
      </c>
      <c r="H46" s="38"/>
      <c r="I46" s="38">
        <f>'2020'!T46</f>
        <v>0</v>
      </c>
      <c r="J46" s="38">
        <f>'2020'!J46</f>
        <v>0</v>
      </c>
      <c r="K46" s="39">
        <f>'2020'!K46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'2020'!A47</f>
        <v>0</v>
      </c>
      <c r="B47" s="38">
        <f>'2020'!B47</f>
        <v>0</v>
      </c>
      <c r="C47" s="39">
        <f>'2020'!C47</f>
        <v>0</v>
      </c>
      <c r="D47" s="38">
        <f>'2020'!D47</f>
        <v>0</v>
      </c>
      <c r="E47" s="38">
        <f>'2020'!E47</f>
        <v>0</v>
      </c>
      <c r="F47" s="38">
        <f>+'2020'!F47+'2020'!H47</f>
        <v>0</v>
      </c>
      <c r="G47" s="38">
        <f t="shared" si="0"/>
        <v>0</v>
      </c>
      <c r="H47" s="38"/>
      <c r="I47" s="38">
        <f>'2020'!T47</f>
        <v>0</v>
      </c>
      <c r="J47" s="38">
        <f>'2020'!J47</f>
        <v>0</v>
      </c>
      <c r="K47" s="39">
        <f>'2020'!K47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'2020'!A48</f>
        <v>0</v>
      </c>
      <c r="B48" s="38">
        <f>'2020'!B48</f>
        <v>0</v>
      </c>
      <c r="C48" s="39">
        <f>'2020'!C48</f>
        <v>0</v>
      </c>
      <c r="D48" s="38">
        <f>'2020'!D48</f>
        <v>0</v>
      </c>
      <c r="E48" s="38">
        <f>'2020'!E48</f>
        <v>0</v>
      </c>
      <c r="F48" s="38">
        <f>+'2020'!F48+'2020'!H48</f>
        <v>0</v>
      </c>
      <c r="G48" s="38">
        <f t="shared" si="0"/>
        <v>0</v>
      </c>
      <c r="H48" s="38"/>
      <c r="I48" s="38">
        <f>'2020'!T48</f>
        <v>0</v>
      </c>
      <c r="J48" s="38">
        <f>'2020'!J48</f>
        <v>0</v>
      </c>
      <c r="K48" s="39">
        <f>'2020'!K48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'2020'!A49</f>
        <v>0</v>
      </c>
      <c r="B49" s="38">
        <f>'2020'!B49</f>
        <v>0</v>
      </c>
      <c r="C49" s="39">
        <f>'2020'!C49</f>
        <v>0</v>
      </c>
      <c r="D49" s="38">
        <f>'2020'!D49</f>
        <v>0</v>
      </c>
      <c r="E49" s="38">
        <f>'2020'!E49</f>
        <v>0</v>
      </c>
      <c r="F49" s="38">
        <f>+'2020'!F49+'2020'!H49</f>
        <v>0</v>
      </c>
      <c r="G49" s="38">
        <f t="shared" si="0"/>
        <v>0</v>
      </c>
      <c r="H49" s="38"/>
      <c r="I49" s="38">
        <f>'2020'!T49</f>
        <v>0</v>
      </c>
      <c r="J49" s="38">
        <f>'2020'!J49</f>
        <v>0</v>
      </c>
      <c r="K49" s="39">
        <f>'2020'!K49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'2020'!A50</f>
        <v>0</v>
      </c>
      <c r="B50" s="38">
        <f>'2020'!B50</f>
        <v>0</v>
      </c>
      <c r="C50" s="39">
        <f>'2020'!C50</f>
        <v>0</v>
      </c>
      <c r="D50" s="38">
        <f>'2020'!D50</f>
        <v>0</v>
      </c>
      <c r="E50" s="38">
        <f>'2020'!E50</f>
        <v>0</v>
      </c>
      <c r="F50" s="38">
        <f>+'2020'!F50+'2020'!H50</f>
        <v>0</v>
      </c>
      <c r="G50" s="38">
        <f t="shared" si="0"/>
        <v>0</v>
      </c>
      <c r="H50" s="38"/>
      <c r="I50" s="38">
        <f>'2020'!T50</f>
        <v>0</v>
      </c>
      <c r="J50" s="38">
        <f>'2020'!J50</f>
        <v>0</v>
      </c>
      <c r="K50" s="39">
        <f>'2020'!K50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'2020'!A51</f>
        <v>0</v>
      </c>
      <c r="B51" s="38">
        <f>'2020'!B51</f>
        <v>0</v>
      </c>
      <c r="C51" s="39">
        <f>'2020'!C51</f>
        <v>0</v>
      </c>
      <c r="D51" s="38">
        <f>'2020'!D51</f>
        <v>0</v>
      </c>
      <c r="E51" s="38">
        <f>'2020'!E51</f>
        <v>0</v>
      </c>
      <c r="F51" s="38">
        <f>+'2020'!F51+'2020'!H51</f>
        <v>0</v>
      </c>
      <c r="G51" s="38">
        <f t="shared" si="0"/>
        <v>0</v>
      </c>
      <c r="H51" s="38"/>
      <c r="I51" s="38">
        <f>'2020'!T51</f>
        <v>0</v>
      </c>
      <c r="J51" s="38">
        <f>'2020'!J51</f>
        <v>0</v>
      </c>
      <c r="K51" s="39">
        <f>'2020'!K51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'2020'!A52</f>
        <v>0</v>
      </c>
      <c r="B52" s="38">
        <f>'2020'!B52</f>
        <v>0</v>
      </c>
      <c r="C52" s="39">
        <f>'2020'!C52</f>
        <v>0</v>
      </c>
      <c r="D52" s="38">
        <f>'2020'!D52</f>
        <v>0</v>
      </c>
      <c r="E52" s="38">
        <f>'2020'!E52</f>
        <v>0</v>
      </c>
      <c r="F52" s="38">
        <f>+'2020'!F52+'2020'!H52</f>
        <v>0</v>
      </c>
      <c r="G52" s="38">
        <f t="shared" si="0"/>
        <v>0</v>
      </c>
      <c r="H52" s="38"/>
      <c r="I52" s="38">
        <f>'2020'!T52</f>
        <v>0</v>
      </c>
      <c r="J52" s="38">
        <f>'2020'!J52</f>
        <v>0</v>
      </c>
      <c r="K52" s="39">
        <f>'2020'!K52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'2020'!A53</f>
        <v>0</v>
      </c>
      <c r="B53" s="38">
        <f>'2020'!B53</f>
        <v>0</v>
      </c>
      <c r="C53" s="39">
        <f>'2020'!C53</f>
        <v>0</v>
      </c>
      <c r="D53" s="38">
        <f>'2020'!D53</f>
        <v>0</v>
      </c>
      <c r="E53" s="38">
        <f>'2020'!E53</f>
        <v>0</v>
      </c>
      <c r="F53" s="38">
        <f>+'2020'!F53+'2020'!H53</f>
        <v>0</v>
      </c>
      <c r="G53" s="38">
        <f t="shared" si="0"/>
        <v>0</v>
      </c>
      <c r="H53" s="38"/>
      <c r="I53" s="38">
        <f>'2020'!T53</f>
        <v>0</v>
      </c>
      <c r="J53" s="38">
        <f>'2020'!J53</f>
        <v>0</v>
      </c>
      <c r="K53" s="39">
        <f>'2020'!K53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2021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1194329.8888525185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31577.427786870339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1194329.8888525185</v>
      </c>
      <c r="T54" s="61">
        <f>SUM(T3:T52)</f>
        <v>1162752.4610656484</v>
      </c>
      <c r="U54" s="58"/>
    </row>
  </sheetData>
  <conditionalFormatting sqref="A3:K53">
    <cfRule type="cellIs" dxfId="35" priority="12" operator="equal">
      <formula>0</formula>
    </cfRule>
  </conditionalFormatting>
  <conditionalFormatting sqref="N3:N53 U3:U53">
    <cfRule type="cellIs" dxfId="34" priority="3" operator="equal">
      <formula>"abgelaufen"</formula>
    </cfRule>
  </conditionalFormatting>
  <conditionalFormatting sqref="U3:U53">
    <cfRule type="cellIs" dxfId="33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3" workbookViewId="0">
      <selection activeCell="A3"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'2017'!K1+5</f>
        <v>2022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2022</v>
      </c>
      <c r="I2" s="40" t="str">
        <f>"Bestandeswert 
Anfang "&amp;K1</f>
        <v>Bestandeswert 
Anfang 2022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2022</v>
      </c>
      <c r="O2" s="43" t="s">
        <v>7</v>
      </c>
      <c r="P2" s="40" t="str">
        <f>"Abschreibung
im Jahr "&amp;K1</f>
        <v>Abschreibung
im Jahr 2022</v>
      </c>
      <c r="Q2" s="40" t="str">
        <f>"zusätzliche Abschreibungen im Jahr "&amp;K1</f>
        <v>zusätzliche Abschreibungen im Jahr 2022</v>
      </c>
      <c r="R2" s="42" t="str">
        <f>"kumulierte
Abschreibungen
Ende "&amp;K1</f>
        <v>kumulierte
Abschreibungen
Ende 2022</v>
      </c>
      <c r="S2" s="44" t="str">
        <f>"Buchwert
Anfang " &amp;K1</f>
        <v>Buchwert
Anfang 2022</v>
      </c>
      <c r="T2" s="40" t="str">
        <f>"Buchwert 
ohne Neuinvest.
Ende "&amp;K1</f>
        <v>Buchwert 
ohne Neuinvest.
Ende 2022</v>
      </c>
      <c r="U2" s="45" t="str">
        <f>"Rest-ND
Ende "&amp;K1</f>
        <v>Rest-ND
Ende 2022</v>
      </c>
    </row>
    <row r="3" spans="1:21" x14ac:dyDescent="0.2">
      <c r="A3" s="65" t="str">
        <f>'2021'!A3</f>
        <v>xxx</v>
      </c>
      <c r="B3" s="38" t="str">
        <f>'2021'!B3</f>
        <v>Pumpwerk …..</v>
      </c>
      <c r="C3" s="39">
        <f>'2021'!C3</f>
        <v>1950</v>
      </c>
      <c r="D3" s="38">
        <f>'2021'!D3</f>
        <v>0</v>
      </c>
      <c r="E3" s="38">
        <f>'2021'!E3</f>
        <v>0</v>
      </c>
      <c r="F3" s="38">
        <f>+'2021'!F3+'2021'!H3</f>
        <v>0</v>
      </c>
      <c r="G3" s="38">
        <f t="shared" ref="G3:G53" si="0">+D3-E3-F3</f>
        <v>0</v>
      </c>
      <c r="H3" s="38"/>
      <c r="I3" s="38">
        <f>'2021'!T3</f>
        <v>0</v>
      </c>
      <c r="J3" s="38">
        <f>'2021'!J3</f>
        <v>25</v>
      </c>
      <c r="K3" s="39">
        <f>'2021'!K3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'2021'!A4</f>
        <v>xxx</v>
      </c>
      <c r="B4" s="38" t="str">
        <f>'2021'!B4</f>
        <v>Pumpwerk …..</v>
      </c>
      <c r="C4" s="39">
        <f>'2021'!C4</f>
        <v>2010</v>
      </c>
      <c r="D4" s="38">
        <f>'2021'!D4</f>
        <v>254250</v>
      </c>
      <c r="E4" s="38">
        <f>'2021'!E4</f>
        <v>0</v>
      </c>
      <c r="F4" s="38">
        <f>+'2021'!F4+'2021'!H4</f>
        <v>0</v>
      </c>
      <c r="G4" s="38">
        <f t="shared" si="0"/>
        <v>254250</v>
      </c>
      <c r="H4" s="38"/>
      <c r="I4" s="38">
        <f>'2021'!T4</f>
        <v>142380</v>
      </c>
      <c r="J4" s="38">
        <f>'2021'!J4</f>
        <v>25</v>
      </c>
      <c r="K4" s="39">
        <f>'2021'!K4</f>
        <v>2017</v>
      </c>
      <c r="L4" s="22">
        <f t="shared" si="1"/>
        <v>2011</v>
      </c>
      <c r="M4" s="22">
        <f t="shared" si="2"/>
        <v>2035</v>
      </c>
      <c r="N4" s="23">
        <f t="shared" si="3"/>
        <v>12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122040</v>
      </c>
      <c r="S4" s="27">
        <f t="shared" si="7"/>
        <v>142380</v>
      </c>
      <c r="T4" s="25">
        <f t="shared" si="8"/>
        <v>132210</v>
      </c>
      <c r="U4" s="23">
        <f t="shared" si="9"/>
        <v>13</v>
      </c>
    </row>
    <row r="5" spans="1:21" x14ac:dyDescent="0.2">
      <c r="A5" s="65">
        <f>'2021'!A5</f>
        <v>0</v>
      </c>
      <c r="B5" s="38">
        <f>'2021'!B5</f>
        <v>0</v>
      </c>
      <c r="C5" s="39">
        <f>'2021'!C5</f>
        <v>0</v>
      </c>
      <c r="D5" s="38">
        <f>'2021'!D5</f>
        <v>0</v>
      </c>
      <c r="E5" s="38">
        <f>'2021'!E5</f>
        <v>0</v>
      </c>
      <c r="F5" s="38">
        <f>+'2021'!F5+'2021'!H5</f>
        <v>0</v>
      </c>
      <c r="G5" s="38">
        <f t="shared" si="0"/>
        <v>0</v>
      </c>
      <c r="H5" s="38"/>
      <c r="I5" s="38">
        <f>'2021'!T5</f>
        <v>0</v>
      </c>
      <c r="J5" s="38">
        <f>'2021'!J5</f>
        <v>0</v>
      </c>
      <c r="K5" s="39">
        <f>'2021'!K5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'2021'!A6</f>
        <v>xxx</v>
      </c>
      <c r="B6" s="38" t="str">
        <f>'2021'!B6</f>
        <v>Reservoir ……</v>
      </c>
      <c r="C6" s="39">
        <f>'2021'!C6</f>
        <v>1995</v>
      </c>
      <c r="D6" s="38">
        <f>'2021'!D6</f>
        <v>18420</v>
      </c>
      <c r="E6" s="38">
        <f>'2021'!E6</f>
        <v>0</v>
      </c>
      <c r="F6" s="38">
        <f>+'2021'!F6+'2021'!H6</f>
        <v>0</v>
      </c>
      <c r="G6" s="38">
        <f t="shared" si="0"/>
        <v>18420</v>
      </c>
      <c r="H6" s="38"/>
      <c r="I6" s="38">
        <f>'2021'!T6</f>
        <v>0</v>
      </c>
      <c r="J6" s="38">
        <f>'2021'!J6</f>
        <v>25</v>
      </c>
      <c r="K6" s="39">
        <f>'2021'!K6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'2021'!A7</f>
        <v>xxx</v>
      </c>
      <c r="B7" s="38" t="str">
        <f>'2021'!B7</f>
        <v>Reservoir ……</v>
      </c>
      <c r="C7" s="39">
        <f>'2021'!C7</f>
        <v>2000</v>
      </c>
      <c r="D7" s="38">
        <f>'2021'!D7</f>
        <v>54880</v>
      </c>
      <c r="E7" s="38">
        <f>'2021'!E7</f>
        <v>0</v>
      </c>
      <c r="F7" s="38">
        <f>+'2021'!F7+'2021'!H7</f>
        <v>0</v>
      </c>
      <c r="G7" s="38">
        <f t="shared" si="0"/>
        <v>54880</v>
      </c>
      <c r="H7" s="38"/>
      <c r="I7" s="38">
        <f>'2021'!T7</f>
        <v>8780.8888888888869</v>
      </c>
      <c r="J7" s="38">
        <f>'2021'!J7</f>
        <v>25</v>
      </c>
      <c r="K7" s="39">
        <f>'2021'!K7</f>
        <v>2017</v>
      </c>
      <c r="L7" s="22">
        <f t="shared" si="1"/>
        <v>2001</v>
      </c>
      <c r="M7" s="22">
        <f t="shared" si="2"/>
        <v>2025</v>
      </c>
      <c r="N7" s="23">
        <f t="shared" si="3"/>
        <v>22</v>
      </c>
      <c r="O7" s="24">
        <f t="shared" si="4"/>
        <v>2195.2222222222217</v>
      </c>
      <c r="P7" s="25">
        <f t="shared" si="5"/>
        <v>2195.2222222222217</v>
      </c>
      <c r="Q7" s="25"/>
      <c r="R7" s="26">
        <f t="shared" si="6"/>
        <v>48294.333333333328</v>
      </c>
      <c r="S7" s="27">
        <f t="shared" si="7"/>
        <v>8780.8888888888869</v>
      </c>
      <c r="T7" s="25">
        <f t="shared" si="8"/>
        <v>6585.6666666666652</v>
      </c>
      <c r="U7" s="23">
        <f t="shared" si="9"/>
        <v>3</v>
      </c>
    </row>
    <row r="8" spans="1:21" x14ac:dyDescent="0.2">
      <c r="A8" s="65">
        <f>'2021'!A8</f>
        <v>0</v>
      </c>
      <c r="B8" s="38">
        <f>'2021'!B8</f>
        <v>0</v>
      </c>
      <c r="C8" s="39">
        <f>'2021'!C8</f>
        <v>0</v>
      </c>
      <c r="D8" s="38">
        <f>'2021'!D8</f>
        <v>0</v>
      </c>
      <c r="E8" s="38">
        <f>'2021'!E8</f>
        <v>0</v>
      </c>
      <c r="F8" s="38">
        <f>+'2021'!F8+'2021'!H8</f>
        <v>0</v>
      </c>
      <c r="G8" s="38">
        <f t="shared" si="0"/>
        <v>0</v>
      </c>
      <c r="H8" s="38"/>
      <c r="I8" s="38">
        <f>'2021'!T8</f>
        <v>0</v>
      </c>
      <c r="J8" s="38">
        <f>'2021'!J8</f>
        <v>0</v>
      </c>
      <c r="K8" s="39">
        <f>'2021'!K8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'2021'!A9</f>
        <v>xxx</v>
      </c>
      <c r="B9" s="38" t="str">
        <f>'2021'!B9</f>
        <v>Wasserleitung ….</v>
      </c>
      <c r="C9" s="39">
        <f>'2021'!C9</f>
        <v>2012</v>
      </c>
      <c r="D9" s="38">
        <f>'2021'!D9</f>
        <v>336610</v>
      </c>
      <c r="E9" s="38">
        <f>'2021'!E9</f>
        <v>0</v>
      </c>
      <c r="F9" s="38">
        <f>+'2021'!F9+'2021'!H9</f>
        <v>36950</v>
      </c>
      <c r="G9" s="38">
        <f t="shared" si="0"/>
        <v>299660</v>
      </c>
      <c r="H9" s="38"/>
      <c r="I9" s="38">
        <f>'2021'!T9</f>
        <v>203538.46153846156</v>
      </c>
      <c r="J9" s="38">
        <v>30</v>
      </c>
      <c r="K9" s="39">
        <f>'2021'!K9</f>
        <v>2017</v>
      </c>
      <c r="L9" s="22">
        <f t="shared" si="1"/>
        <v>2013</v>
      </c>
      <c r="M9" s="22">
        <f t="shared" si="2"/>
        <v>2042</v>
      </c>
      <c r="N9" s="23">
        <f t="shared" si="3"/>
        <v>10</v>
      </c>
      <c r="O9" s="24">
        <f t="shared" si="4"/>
        <v>9692.3076923076933</v>
      </c>
      <c r="P9" s="25">
        <f t="shared" si="5"/>
        <v>9692.3076923076933</v>
      </c>
      <c r="Q9" s="25"/>
      <c r="R9" s="26">
        <f t="shared" si="6"/>
        <v>105813.84615384613</v>
      </c>
      <c r="S9" s="27">
        <f t="shared" si="7"/>
        <v>203538.46153846156</v>
      </c>
      <c r="T9" s="25">
        <f t="shared" si="8"/>
        <v>193846.15384615387</v>
      </c>
      <c r="U9" s="23">
        <f t="shared" si="9"/>
        <v>20</v>
      </c>
    </row>
    <row r="10" spans="1:21" x14ac:dyDescent="0.2">
      <c r="A10" s="65" t="str">
        <f>'2021'!A10</f>
        <v>xxx</v>
      </c>
      <c r="B10" s="38" t="str">
        <f>'2021'!B10</f>
        <v>Wasserleitung ….</v>
      </c>
      <c r="C10" s="39">
        <f>'2021'!C10</f>
        <v>2008</v>
      </c>
      <c r="D10" s="38">
        <f>'2021'!D10</f>
        <v>1980</v>
      </c>
      <c r="E10" s="38">
        <f>'2021'!E10</f>
        <v>0</v>
      </c>
      <c r="F10" s="38">
        <f>+'2021'!F10+'2021'!H10</f>
        <v>1980</v>
      </c>
      <c r="G10" s="38">
        <f t="shared" si="0"/>
        <v>0</v>
      </c>
      <c r="H10" s="38"/>
      <c r="I10" s="38">
        <f>'2021'!T10</f>
        <v>0</v>
      </c>
      <c r="J10" s="38">
        <v>30</v>
      </c>
      <c r="K10" s="39">
        <f>'2021'!K10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14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'2021'!A11</f>
        <v>xxx</v>
      </c>
      <c r="B11" s="38" t="str">
        <f>'2021'!B11</f>
        <v>Wasserleitung ….</v>
      </c>
      <c r="C11" s="39">
        <f>'2021'!C11</f>
        <v>2015</v>
      </c>
      <c r="D11" s="38">
        <f>'2021'!D11</f>
        <v>116870</v>
      </c>
      <c r="E11" s="38">
        <f>'2021'!E11</f>
        <v>0</v>
      </c>
      <c r="F11" s="38">
        <f>+'2021'!F11+'2021'!H11</f>
        <v>0</v>
      </c>
      <c r="G11" s="38">
        <f t="shared" si="0"/>
        <v>116870</v>
      </c>
      <c r="H11" s="38"/>
      <c r="I11" s="38">
        <f>'2021'!T11</f>
        <v>87936</v>
      </c>
      <c r="J11" s="38">
        <v>30</v>
      </c>
      <c r="K11" s="39">
        <f>'2021'!K11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7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32598</v>
      </c>
      <c r="S11" s="27">
        <f t="shared" si="7"/>
        <v>87936</v>
      </c>
      <c r="T11" s="25">
        <f t="shared" si="8"/>
        <v>84272</v>
      </c>
      <c r="U11" s="23">
        <f t="shared" si="9"/>
        <v>23</v>
      </c>
    </row>
    <row r="12" spans="1:21" x14ac:dyDescent="0.2">
      <c r="A12" s="65" t="str">
        <f>'2021'!A12</f>
        <v>xxx</v>
      </c>
      <c r="B12" s="38" t="str">
        <f>'2021'!B12</f>
        <v>Wasserleitung ….</v>
      </c>
      <c r="C12" s="39">
        <f>'2021'!C12</f>
        <v>2008</v>
      </c>
      <c r="D12" s="38">
        <f>'2021'!D12</f>
        <v>1300</v>
      </c>
      <c r="E12" s="38">
        <f>'2021'!E12</f>
        <v>0</v>
      </c>
      <c r="F12" s="38">
        <f>+'2021'!F12+'2021'!H12</f>
        <v>1300</v>
      </c>
      <c r="G12" s="38">
        <f t="shared" si="0"/>
        <v>0</v>
      </c>
      <c r="H12" s="38"/>
      <c r="I12" s="38">
        <f>'2021'!T12</f>
        <v>0</v>
      </c>
      <c r="J12" s="38">
        <v>30</v>
      </c>
      <c r="K12" s="39">
        <f>'2021'!K12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14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'2021'!A13</f>
        <v>xxx</v>
      </c>
      <c r="B13" s="38" t="str">
        <f>'2021'!B13</f>
        <v>Wasserleitung ….</v>
      </c>
      <c r="C13" s="39">
        <f>'2021'!C13</f>
        <v>2009</v>
      </c>
      <c r="D13" s="38">
        <f>'2021'!D13</f>
        <v>89770</v>
      </c>
      <c r="E13" s="38">
        <f>'2021'!E13</f>
        <v>0</v>
      </c>
      <c r="F13" s="38">
        <f>+'2021'!F13+'2021'!H13</f>
        <v>89770</v>
      </c>
      <c r="G13" s="38">
        <f t="shared" si="0"/>
        <v>0</v>
      </c>
      <c r="H13" s="38"/>
      <c r="I13" s="38">
        <f>'2021'!T13</f>
        <v>0</v>
      </c>
      <c r="J13" s="38">
        <v>30</v>
      </c>
      <c r="K13" s="39">
        <f>'2021'!K13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13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'2021'!A14</f>
        <v>xxx</v>
      </c>
      <c r="B14" s="38" t="str">
        <f>'2021'!B14</f>
        <v>Wasserleitung ….</v>
      </c>
      <c r="C14" s="39">
        <f>'2021'!C14</f>
        <v>2016</v>
      </c>
      <c r="D14" s="38">
        <f>'2021'!D14</f>
        <v>88778.85</v>
      </c>
      <c r="E14" s="38">
        <f>'2021'!E14</f>
        <v>0</v>
      </c>
      <c r="F14" s="38">
        <f>+'2021'!F14+'2021'!H14</f>
        <v>0</v>
      </c>
      <c r="G14" s="38">
        <f t="shared" si="0"/>
        <v>88778.85</v>
      </c>
      <c r="H14" s="38"/>
      <c r="I14" s="38">
        <f>'2021'!T14</f>
        <v>73982.499999999985</v>
      </c>
      <c r="J14" s="38">
        <v>30</v>
      </c>
      <c r="K14" s="39">
        <f>'2021'!K14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6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17755.65000000002</v>
      </c>
      <c r="S14" s="27">
        <f t="shared" si="7"/>
        <v>73982.499999999985</v>
      </c>
      <c r="T14" s="25">
        <f t="shared" si="8"/>
        <v>71023.199999999983</v>
      </c>
      <c r="U14" s="23">
        <f t="shared" si="9"/>
        <v>24</v>
      </c>
    </row>
    <row r="15" spans="1:21" x14ac:dyDescent="0.2">
      <c r="A15" s="65" t="str">
        <f>'2021'!A15</f>
        <v>xxx</v>
      </c>
      <c r="B15" s="38" t="str">
        <f>'2021'!B15</f>
        <v>Wasserleitung ….</v>
      </c>
      <c r="C15" s="39">
        <f>'2021'!C15</f>
        <v>2016</v>
      </c>
      <c r="D15" s="38">
        <f>'2021'!D15</f>
        <v>3249.05</v>
      </c>
      <c r="E15" s="38">
        <f>'2021'!E15</f>
        <v>0</v>
      </c>
      <c r="F15" s="38">
        <f>+'2021'!F15+'2021'!H15</f>
        <v>0</v>
      </c>
      <c r="G15" s="38">
        <f t="shared" si="0"/>
        <v>3249.05</v>
      </c>
      <c r="H15" s="38"/>
      <c r="I15" s="38">
        <f>'2021'!T15</f>
        <v>2707.4999999999991</v>
      </c>
      <c r="J15" s="38">
        <v>30</v>
      </c>
      <c r="K15" s="39">
        <f>'2021'!K15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6</v>
      </c>
      <c r="O15" s="24">
        <f t="shared" si="4"/>
        <v>108.29999999999997</v>
      </c>
      <c r="P15" s="25">
        <f t="shared" si="5"/>
        <v>108.29999999999997</v>
      </c>
      <c r="Q15" s="25"/>
      <c r="R15" s="26">
        <f t="shared" si="6"/>
        <v>649.85000000000105</v>
      </c>
      <c r="S15" s="27">
        <f t="shared" si="7"/>
        <v>2707.4999999999991</v>
      </c>
      <c r="T15" s="25">
        <f t="shared" si="8"/>
        <v>2599.1999999999989</v>
      </c>
      <c r="U15" s="23">
        <f t="shared" si="9"/>
        <v>24</v>
      </c>
    </row>
    <row r="16" spans="1:21" x14ac:dyDescent="0.2">
      <c r="A16" s="65">
        <f>'2021'!A16</f>
        <v>0</v>
      </c>
      <c r="B16" s="38">
        <f>'2021'!B16</f>
        <v>0</v>
      </c>
      <c r="C16" s="39">
        <f>'2021'!C16</f>
        <v>0</v>
      </c>
      <c r="D16" s="38">
        <f>'2021'!D16</f>
        <v>0</v>
      </c>
      <c r="E16" s="38">
        <f>'2021'!E16</f>
        <v>0</v>
      </c>
      <c r="F16" s="38">
        <f>+'2021'!F16+'2021'!H16</f>
        <v>0</v>
      </c>
      <c r="G16" s="38">
        <f t="shared" si="0"/>
        <v>0</v>
      </c>
      <c r="H16" s="38"/>
      <c r="I16" s="38">
        <f>'2021'!T16</f>
        <v>0</v>
      </c>
      <c r="J16" s="38">
        <f>'2021'!J16</f>
        <v>0</v>
      </c>
      <c r="K16" s="39">
        <f>'2021'!K16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'2021'!A17</f>
        <v>xxx</v>
      </c>
      <c r="B17" s="38" t="str">
        <f>'2021'!B17</f>
        <v>Land Parzelle Nr. xy</v>
      </c>
      <c r="C17" s="39">
        <f>'2021'!C17</f>
        <v>0</v>
      </c>
      <c r="D17" s="38">
        <f>'2021'!D17</f>
        <v>0</v>
      </c>
      <c r="E17" s="38">
        <f>'2021'!E17</f>
        <v>0</v>
      </c>
      <c r="F17" s="38">
        <f>+'2021'!F17+'2021'!H17</f>
        <v>0</v>
      </c>
      <c r="G17" s="38">
        <f t="shared" si="0"/>
        <v>0</v>
      </c>
      <c r="H17" s="38"/>
      <c r="I17" s="38">
        <f>'2021'!T17</f>
        <v>0</v>
      </c>
      <c r="J17" s="38" t="str">
        <f>'2021'!J17</f>
        <v>ewig</v>
      </c>
      <c r="K17" s="39">
        <f>'2021'!K17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'2021'!A18</f>
        <v>xxx</v>
      </c>
      <c r="B18" s="38" t="str">
        <f>'2021'!B18</f>
        <v>Land Parzelle Nr. xy</v>
      </c>
      <c r="C18" s="39">
        <f>'2021'!C18</f>
        <v>0</v>
      </c>
      <c r="D18" s="38">
        <f>'2021'!D18</f>
        <v>1770</v>
      </c>
      <c r="E18" s="38">
        <f>'2021'!E18</f>
        <v>0</v>
      </c>
      <c r="F18" s="38">
        <f>+'2021'!F18+'2021'!H18</f>
        <v>0</v>
      </c>
      <c r="G18" s="38">
        <f t="shared" si="0"/>
        <v>1770</v>
      </c>
      <c r="H18" s="38"/>
      <c r="I18" s="38">
        <f>'2021'!T18</f>
        <v>1770</v>
      </c>
      <c r="J18" s="38" t="str">
        <f>'2021'!J18</f>
        <v>ewig</v>
      </c>
      <c r="K18" s="39">
        <f>'2021'!K18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'2021'!A19</f>
        <v>xxx</v>
      </c>
      <c r="B19" s="38" t="str">
        <f>'2021'!B19</f>
        <v>Land Parzelle Nr. xy</v>
      </c>
      <c r="C19" s="39">
        <f>'2021'!C19</f>
        <v>0</v>
      </c>
      <c r="D19" s="38">
        <f>'2021'!D19</f>
        <v>35957</v>
      </c>
      <c r="E19" s="38">
        <f>'2021'!E19</f>
        <v>0</v>
      </c>
      <c r="F19" s="38">
        <f>+'2021'!F19+'2021'!H19</f>
        <v>0</v>
      </c>
      <c r="G19" s="38">
        <f t="shared" si="0"/>
        <v>35957</v>
      </c>
      <c r="H19" s="38"/>
      <c r="I19" s="38">
        <f>'2021'!T19</f>
        <v>35957</v>
      </c>
      <c r="J19" s="38" t="str">
        <f>'2021'!J19</f>
        <v>ewig</v>
      </c>
      <c r="K19" s="39">
        <f>'2021'!K19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'2021'!A20</f>
        <v>xxx</v>
      </c>
      <c r="B20" s="38" t="str">
        <f>'2021'!B20</f>
        <v>Land Parzelle Nr. xy</v>
      </c>
      <c r="C20" s="39">
        <f>'2021'!C20</f>
        <v>0</v>
      </c>
      <c r="D20" s="38">
        <f>'2021'!D20</f>
        <v>63</v>
      </c>
      <c r="E20" s="38">
        <f>'2021'!E20</f>
        <v>0</v>
      </c>
      <c r="F20" s="38">
        <f>+'2021'!F20+'2021'!H20</f>
        <v>0</v>
      </c>
      <c r="G20" s="38">
        <f t="shared" si="0"/>
        <v>63</v>
      </c>
      <c r="H20" s="38"/>
      <c r="I20" s="38">
        <f>'2021'!T20</f>
        <v>63</v>
      </c>
      <c r="J20" s="38" t="str">
        <f>'2021'!J20</f>
        <v>ewig</v>
      </c>
      <c r="K20" s="39">
        <f>'2021'!K20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'2021'!A21</f>
        <v>xxx</v>
      </c>
      <c r="B21" s="38" t="str">
        <f>'2021'!B21</f>
        <v>Land Parzelle Nr. xy</v>
      </c>
      <c r="C21" s="39">
        <f>'2021'!C21</f>
        <v>0</v>
      </c>
      <c r="D21" s="38">
        <f>'2021'!D21</f>
        <v>0</v>
      </c>
      <c r="E21" s="38">
        <f>'2021'!E21</f>
        <v>0</v>
      </c>
      <c r="F21" s="38">
        <f>+'2021'!F21+'2021'!H21</f>
        <v>0</v>
      </c>
      <c r="G21" s="38">
        <f t="shared" si="0"/>
        <v>0</v>
      </c>
      <c r="H21" s="38"/>
      <c r="I21" s="38">
        <f>'2021'!T21</f>
        <v>0</v>
      </c>
      <c r="J21" s="38" t="str">
        <f>'2021'!J21</f>
        <v>ewig</v>
      </c>
      <c r="K21" s="39">
        <f>'2021'!K21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'2021'!A22</f>
        <v>xxx</v>
      </c>
      <c r="B22" s="38" t="str">
        <f>'2021'!B22</f>
        <v>Land Parzelle Nr. xy</v>
      </c>
      <c r="C22" s="39">
        <f>'2021'!C22</f>
        <v>0</v>
      </c>
      <c r="D22" s="38">
        <f>'2021'!D22</f>
        <v>298358</v>
      </c>
      <c r="E22" s="38">
        <f>'2021'!E22</f>
        <v>0</v>
      </c>
      <c r="F22" s="38">
        <f>+'2021'!F22+'2021'!H22</f>
        <v>0</v>
      </c>
      <c r="G22" s="38">
        <f t="shared" si="0"/>
        <v>298358</v>
      </c>
      <c r="H22" s="38"/>
      <c r="I22" s="38">
        <f>'2021'!T22</f>
        <v>298358</v>
      </c>
      <c r="J22" s="38" t="str">
        <f>'2021'!J22</f>
        <v>ewig</v>
      </c>
      <c r="K22" s="39">
        <f>'2021'!K22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'2021'!A23</f>
        <v>xxx</v>
      </c>
      <c r="B23" s="38" t="str">
        <f>'2021'!B23</f>
        <v>Land Parzelle Nr. xy</v>
      </c>
      <c r="C23" s="39">
        <f>'2021'!C23</f>
        <v>0</v>
      </c>
      <c r="D23" s="38">
        <f>'2021'!D23</f>
        <v>1540</v>
      </c>
      <c r="E23" s="38">
        <f>'2021'!E23</f>
        <v>0</v>
      </c>
      <c r="F23" s="38">
        <f>+'2021'!F23+'2021'!H23</f>
        <v>0</v>
      </c>
      <c r="G23" s="38">
        <f t="shared" si="0"/>
        <v>1540</v>
      </c>
      <c r="H23" s="38"/>
      <c r="I23" s="38">
        <f>'2021'!T23</f>
        <v>1540</v>
      </c>
      <c r="J23" s="38" t="str">
        <f>'2021'!J23</f>
        <v>ewig</v>
      </c>
      <c r="K23" s="39">
        <f>'2021'!K23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'2021'!A24</f>
        <v>xxx</v>
      </c>
      <c r="B24" s="38" t="str">
        <f>'2021'!B24</f>
        <v>Land Parzelle Nr. xy</v>
      </c>
      <c r="C24" s="39">
        <f>'2021'!C24</f>
        <v>0</v>
      </c>
      <c r="D24" s="38">
        <f>'2021'!D24</f>
        <v>3348</v>
      </c>
      <c r="E24" s="38">
        <f>'2021'!E24</f>
        <v>0</v>
      </c>
      <c r="F24" s="38">
        <f>+'2021'!F24+'2021'!H24</f>
        <v>0</v>
      </c>
      <c r="G24" s="38">
        <f t="shared" si="0"/>
        <v>3348</v>
      </c>
      <c r="H24" s="38"/>
      <c r="I24" s="38">
        <f>'2021'!T24</f>
        <v>3348</v>
      </c>
      <c r="J24" s="38" t="str">
        <f>'2021'!J24</f>
        <v>ewig</v>
      </c>
      <c r="K24" s="39">
        <f>'2021'!K24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'2021'!A25</f>
        <v>xxx</v>
      </c>
      <c r="B25" s="38" t="str">
        <f>'2021'!B25</f>
        <v>Land Parzelle Nr. xy</v>
      </c>
      <c r="C25" s="39">
        <f>'2021'!C25</f>
        <v>0</v>
      </c>
      <c r="D25" s="38">
        <f>'2021'!D25</f>
        <v>269</v>
      </c>
      <c r="E25" s="38">
        <f>'2021'!E25</f>
        <v>0</v>
      </c>
      <c r="F25" s="38">
        <f>+'2021'!F25+'2021'!H25</f>
        <v>0</v>
      </c>
      <c r="G25" s="38">
        <f t="shared" si="0"/>
        <v>269</v>
      </c>
      <c r="H25" s="38"/>
      <c r="I25" s="38">
        <f>'2021'!T25</f>
        <v>269</v>
      </c>
      <c r="J25" s="38" t="str">
        <f>'2021'!J25</f>
        <v>ewig</v>
      </c>
      <c r="K25" s="39">
        <f>'2021'!K25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'2021'!A26</f>
        <v>xxx</v>
      </c>
      <c r="B26" s="38" t="str">
        <f>'2021'!B26</f>
        <v>Land Parzelle Nr. xy</v>
      </c>
      <c r="C26" s="39">
        <f>'2021'!C26</f>
        <v>0</v>
      </c>
      <c r="D26" s="38">
        <f>'2021'!D26</f>
        <v>1001</v>
      </c>
      <c r="E26" s="38">
        <f>'2021'!E26</f>
        <v>0</v>
      </c>
      <c r="F26" s="38">
        <f>+'2021'!F26+'2021'!H26</f>
        <v>0</v>
      </c>
      <c r="G26" s="38">
        <f t="shared" si="0"/>
        <v>1001</v>
      </c>
      <c r="H26" s="38"/>
      <c r="I26" s="38">
        <f>'2021'!T26</f>
        <v>1001</v>
      </c>
      <c r="J26" s="38" t="str">
        <f>'2021'!J26</f>
        <v>ewig</v>
      </c>
      <c r="K26" s="39">
        <f>'2021'!K26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'2021'!A27</f>
        <v>xxx</v>
      </c>
      <c r="B27" s="38" t="str">
        <f>'2021'!B27</f>
        <v>Land Parzelle Nr. xy</v>
      </c>
      <c r="C27" s="39">
        <f>'2021'!C27</f>
        <v>0</v>
      </c>
      <c r="D27" s="38">
        <f>'2021'!D27</f>
        <v>34263</v>
      </c>
      <c r="E27" s="38">
        <f>'2021'!E27</f>
        <v>0</v>
      </c>
      <c r="F27" s="38">
        <f>+'2021'!F27+'2021'!H27</f>
        <v>0</v>
      </c>
      <c r="G27" s="38">
        <f t="shared" si="0"/>
        <v>34263</v>
      </c>
      <c r="H27" s="38"/>
      <c r="I27" s="38">
        <f>'2021'!T27</f>
        <v>34263</v>
      </c>
      <c r="J27" s="38" t="str">
        <f>'2021'!J27</f>
        <v>ewig</v>
      </c>
      <c r="K27" s="39">
        <f>'2021'!K27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'2021'!A28</f>
        <v>xxx</v>
      </c>
      <c r="B28" s="38" t="str">
        <f>'2021'!B28</f>
        <v>Wald Parzelle Nr. xy</v>
      </c>
      <c r="C28" s="39">
        <f>'2021'!C28</f>
        <v>0</v>
      </c>
      <c r="D28" s="38">
        <f>'2021'!D28</f>
        <v>63</v>
      </c>
      <c r="E28" s="38">
        <f>'2021'!E28</f>
        <v>0</v>
      </c>
      <c r="F28" s="38">
        <f>+'2021'!F28+'2021'!H28</f>
        <v>0</v>
      </c>
      <c r="G28" s="38">
        <f t="shared" si="0"/>
        <v>63</v>
      </c>
      <c r="H28" s="38"/>
      <c r="I28" s="38">
        <f>'2021'!T28</f>
        <v>63</v>
      </c>
      <c r="J28" s="38" t="str">
        <f>'2021'!J28</f>
        <v>ewig</v>
      </c>
      <c r="K28" s="39">
        <f>'2021'!K28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'2021'!A29</f>
        <v>xxx</v>
      </c>
      <c r="B29" s="38" t="str">
        <f>'2021'!B29</f>
        <v>Wald Parzelle Nr. xy</v>
      </c>
      <c r="C29" s="39">
        <f>'2021'!C29</f>
        <v>0</v>
      </c>
      <c r="D29" s="38">
        <f>'2021'!D29</f>
        <v>1116</v>
      </c>
      <c r="E29" s="38">
        <f>'2021'!E29</f>
        <v>0</v>
      </c>
      <c r="F29" s="38">
        <f>+'2021'!F29+'2021'!H29</f>
        <v>0</v>
      </c>
      <c r="G29" s="38">
        <f t="shared" si="0"/>
        <v>1116</v>
      </c>
      <c r="H29" s="38"/>
      <c r="I29" s="38">
        <f>'2021'!T29</f>
        <v>1116</v>
      </c>
      <c r="J29" s="38" t="str">
        <f>'2021'!J29</f>
        <v>ewig</v>
      </c>
      <c r="K29" s="39">
        <f>'2021'!K29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'2021'!A30</f>
        <v>xxx</v>
      </c>
      <c r="B30" s="38" t="str">
        <f>'2021'!B30</f>
        <v>Wald Parzelle Nr. xy</v>
      </c>
      <c r="C30" s="39">
        <f>'2021'!C30</f>
        <v>0</v>
      </c>
      <c r="D30" s="38">
        <f>'2021'!D30</f>
        <v>616</v>
      </c>
      <c r="E30" s="38">
        <f>'2021'!E30</f>
        <v>0</v>
      </c>
      <c r="F30" s="38">
        <f>+'2021'!F30+'2021'!H30</f>
        <v>0</v>
      </c>
      <c r="G30" s="38">
        <f t="shared" si="0"/>
        <v>616</v>
      </c>
      <c r="H30" s="38"/>
      <c r="I30" s="38">
        <f>'2021'!T30</f>
        <v>616</v>
      </c>
      <c r="J30" s="38" t="str">
        <f>'2021'!J30</f>
        <v>ewig</v>
      </c>
      <c r="K30" s="39">
        <f>'2021'!K30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'2021'!A31</f>
        <v>xxx</v>
      </c>
      <c r="B31" s="38" t="str">
        <f>'2021'!B31</f>
        <v>Wald Parzelle Nr. xy</v>
      </c>
      <c r="C31" s="39">
        <f>'2021'!C31</f>
        <v>0</v>
      </c>
      <c r="D31" s="38">
        <f>'2021'!D31</f>
        <v>385</v>
      </c>
      <c r="E31" s="38">
        <f>'2021'!E31</f>
        <v>0</v>
      </c>
      <c r="F31" s="38">
        <f>+'2021'!F31+'2021'!H31</f>
        <v>0</v>
      </c>
      <c r="G31" s="38">
        <f t="shared" si="0"/>
        <v>385</v>
      </c>
      <c r="H31" s="38"/>
      <c r="I31" s="38">
        <f>'2021'!T31</f>
        <v>385</v>
      </c>
      <c r="J31" s="38" t="str">
        <f>'2021'!J31</f>
        <v>ewig</v>
      </c>
      <c r="K31" s="39">
        <f>'2021'!K31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'2021'!A32</f>
        <v>xxx</v>
      </c>
      <c r="B32" s="38" t="str">
        <f>'2021'!B32</f>
        <v>Wald Parzelle Nr. xy</v>
      </c>
      <c r="C32" s="39">
        <f>'2021'!C32</f>
        <v>0</v>
      </c>
      <c r="D32" s="38">
        <f>'2021'!D32</f>
        <v>2310</v>
      </c>
      <c r="E32" s="38">
        <f>'2021'!E32</f>
        <v>0</v>
      </c>
      <c r="F32" s="38">
        <f>+'2021'!F32+'2021'!H32</f>
        <v>0</v>
      </c>
      <c r="G32" s="38">
        <f t="shared" si="0"/>
        <v>2310</v>
      </c>
      <c r="H32" s="38"/>
      <c r="I32" s="38">
        <f>'2021'!T32</f>
        <v>2310</v>
      </c>
      <c r="J32" s="38" t="str">
        <f>'2021'!J32</f>
        <v>ewig</v>
      </c>
      <c r="K32" s="39">
        <f>'2021'!K32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'2021'!A33</f>
        <v>xxx</v>
      </c>
      <c r="B33" s="38" t="str">
        <f>'2021'!B33</f>
        <v>Wald Parzelle Nr. xy</v>
      </c>
      <c r="C33" s="39">
        <f>'2021'!C33</f>
        <v>0</v>
      </c>
      <c r="D33" s="38">
        <f>'2021'!D33</f>
        <v>3888</v>
      </c>
      <c r="E33" s="38">
        <f>'2021'!E33</f>
        <v>0</v>
      </c>
      <c r="F33" s="38">
        <f>+'2021'!F33+'2021'!H33</f>
        <v>0</v>
      </c>
      <c r="G33" s="38">
        <f t="shared" si="0"/>
        <v>3888</v>
      </c>
      <c r="H33" s="38"/>
      <c r="I33" s="38">
        <f>'2021'!T33</f>
        <v>3888</v>
      </c>
      <c r="J33" s="38" t="str">
        <f>'2021'!J33</f>
        <v>ewig</v>
      </c>
      <c r="K33" s="39">
        <f>'2021'!K33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'2021'!A34</f>
        <v>xxx</v>
      </c>
      <c r="B34" s="38" t="str">
        <f>'2021'!B34</f>
        <v>Wald Parzelle Nr. xy</v>
      </c>
      <c r="C34" s="39">
        <f>'2021'!C34</f>
        <v>0</v>
      </c>
      <c r="D34" s="38">
        <f>'2021'!D34</f>
        <v>31.6</v>
      </c>
      <c r="E34" s="38">
        <f>'2021'!E34</f>
        <v>0</v>
      </c>
      <c r="F34" s="38">
        <f>+'2021'!F34+'2021'!H34</f>
        <v>0</v>
      </c>
      <c r="G34" s="38">
        <f t="shared" si="0"/>
        <v>31.6</v>
      </c>
      <c r="H34" s="38"/>
      <c r="I34" s="38">
        <f>'2021'!T34</f>
        <v>31.6</v>
      </c>
      <c r="J34" s="38" t="str">
        <f>'2021'!J34</f>
        <v>ewig</v>
      </c>
      <c r="K34" s="39">
        <f>'2021'!K34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'2021'!A35</f>
        <v>0</v>
      </c>
      <c r="B35" s="38">
        <f>'2021'!B35</f>
        <v>0</v>
      </c>
      <c r="C35" s="39">
        <f>'2021'!C35</f>
        <v>0</v>
      </c>
      <c r="D35" s="38">
        <f>'2021'!D35</f>
        <v>0</v>
      </c>
      <c r="E35" s="38">
        <f>'2021'!E35</f>
        <v>0</v>
      </c>
      <c r="F35" s="38">
        <f>+'2021'!F35+'2021'!H35</f>
        <v>0</v>
      </c>
      <c r="G35" s="38">
        <f t="shared" si="0"/>
        <v>0</v>
      </c>
      <c r="H35" s="38"/>
      <c r="I35" s="38">
        <f>'2021'!T35</f>
        <v>0</v>
      </c>
      <c r="J35" s="38">
        <f>'2021'!J35</f>
        <v>0</v>
      </c>
      <c r="K35" s="39">
        <f>'2021'!K35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'2021'!A36</f>
        <v>xxx</v>
      </c>
      <c r="B36" s="38" t="str">
        <f>'2021'!B36</f>
        <v>STWE Nr. xy</v>
      </c>
      <c r="C36" s="39">
        <f>'2021'!C36</f>
        <v>2010</v>
      </c>
      <c r="D36" s="38">
        <f>'2021'!D36</f>
        <v>91830</v>
      </c>
      <c r="E36" s="38">
        <f>'2021'!E36</f>
        <v>0</v>
      </c>
      <c r="F36" s="38">
        <f>+'2021'!F36+'2021'!H36</f>
        <v>0</v>
      </c>
      <c r="G36" s="38">
        <f t="shared" si="0"/>
        <v>91830</v>
      </c>
      <c r="H36" s="38"/>
      <c r="I36" s="38">
        <f>'2021'!T36</f>
        <v>81728.510638297885</v>
      </c>
      <c r="J36" s="38">
        <v>100</v>
      </c>
      <c r="K36" s="39">
        <f>'2021'!K36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12</v>
      </c>
      <c r="O36" s="24">
        <f t="shared" si="4"/>
        <v>918.29787234042567</v>
      </c>
      <c r="P36" s="25">
        <f t="shared" si="5"/>
        <v>918.29787234042567</v>
      </c>
      <c r="Q36" s="25"/>
      <c r="R36" s="26">
        <f t="shared" si="6"/>
        <v>11019.78723404254</v>
      </c>
      <c r="S36" s="27">
        <f t="shared" si="7"/>
        <v>81728.510638297885</v>
      </c>
      <c r="T36" s="25">
        <f t="shared" si="8"/>
        <v>80810.212765957462</v>
      </c>
      <c r="U36" s="23">
        <f t="shared" si="9"/>
        <v>88</v>
      </c>
    </row>
    <row r="37" spans="1:21" x14ac:dyDescent="0.2">
      <c r="A37" s="65" t="str">
        <f>'2021'!A37</f>
        <v>xxx</v>
      </c>
      <c r="B37" s="38" t="str">
        <f>'2021'!B37</f>
        <v>STWE Nr. xy</v>
      </c>
      <c r="C37" s="39">
        <f>'2021'!C37</f>
        <v>2015</v>
      </c>
      <c r="D37" s="38">
        <f>'2021'!D37</f>
        <v>93000</v>
      </c>
      <c r="E37" s="38">
        <f>'2021'!E37</f>
        <v>0</v>
      </c>
      <c r="F37" s="38">
        <f>+'2021'!F37+'2021'!H37</f>
        <v>0</v>
      </c>
      <c r="G37" s="38">
        <f t="shared" si="0"/>
        <v>93000</v>
      </c>
      <c r="H37" s="38"/>
      <c r="I37" s="38">
        <f>'2021'!T37</f>
        <v>87420</v>
      </c>
      <c r="J37" s="38">
        <v>100</v>
      </c>
      <c r="K37" s="39">
        <f>'2021'!K37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7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6510</v>
      </c>
      <c r="S37" s="27">
        <f t="shared" si="7"/>
        <v>87420</v>
      </c>
      <c r="T37" s="25">
        <f t="shared" si="8"/>
        <v>86490</v>
      </c>
      <c r="U37" s="23">
        <f t="shared" si="9"/>
        <v>93</v>
      </c>
    </row>
    <row r="38" spans="1:21" x14ac:dyDescent="0.2">
      <c r="A38" s="65" t="str">
        <f>'2021'!A38</f>
        <v>xxx</v>
      </c>
      <c r="B38" s="38" t="str">
        <f>'2021'!B38</f>
        <v>STWE Nr. xy</v>
      </c>
      <c r="C38" s="39">
        <f>'2021'!C38</f>
        <v>2016</v>
      </c>
      <c r="D38" s="38">
        <f>'2021'!D38</f>
        <v>94000</v>
      </c>
      <c r="E38" s="38">
        <f>'2021'!E38</f>
        <v>0</v>
      </c>
      <c r="F38" s="38">
        <f>+'2021'!F38+'2021'!H38</f>
        <v>0</v>
      </c>
      <c r="G38" s="38">
        <f t="shared" si="0"/>
        <v>94000</v>
      </c>
      <c r="H38" s="38"/>
      <c r="I38" s="38">
        <f>'2021'!T38</f>
        <v>89300</v>
      </c>
      <c r="J38" s="38">
        <v>100</v>
      </c>
      <c r="K38" s="39">
        <f>'2021'!K38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6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5640</v>
      </c>
      <c r="S38" s="27">
        <f t="shared" si="7"/>
        <v>89300</v>
      </c>
      <c r="T38" s="25">
        <f t="shared" si="8"/>
        <v>88360</v>
      </c>
      <c r="U38" s="23">
        <f t="shared" si="9"/>
        <v>94</v>
      </c>
    </row>
    <row r="39" spans="1:21" x14ac:dyDescent="0.2">
      <c r="A39" s="65">
        <f>'2021'!A39</f>
        <v>0</v>
      </c>
      <c r="B39" s="38">
        <f>'2021'!B39</f>
        <v>0</v>
      </c>
      <c r="C39" s="39">
        <f>'2021'!C39</f>
        <v>0</v>
      </c>
      <c r="D39" s="38">
        <f>'2021'!D39</f>
        <v>0</v>
      </c>
      <c r="E39" s="38">
        <f>'2021'!E39</f>
        <v>0</v>
      </c>
      <c r="F39" s="38">
        <f>+'2021'!F39+'2021'!H39</f>
        <v>0</v>
      </c>
      <c r="G39" s="38">
        <f t="shared" si="0"/>
        <v>0</v>
      </c>
      <c r="H39" s="38"/>
      <c r="I39" s="38">
        <f>'2021'!T39</f>
        <v>0</v>
      </c>
      <c r="J39" s="38">
        <f>'2021'!J39</f>
        <v>0</v>
      </c>
      <c r="K39" s="39">
        <f>'2021'!K39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'2021'!A40</f>
        <v>0</v>
      </c>
      <c r="B40" s="38">
        <f>'2021'!B40</f>
        <v>0</v>
      </c>
      <c r="C40" s="39">
        <f>'2021'!C40</f>
        <v>0</v>
      </c>
      <c r="D40" s="38">
        <f>'2021'!D40</f>
        <v>0</v>
      </c>
      <c r="E40" s="38">
        <f>'2021'!E40</f>
        <v>0</v>
      </c>
      <c r="F40" s="38">
        <f>+'2021'!F40+'2021'!H40</f>
        <v>0</v>
      </c>
      <c r="G40" s="38">
        <f t="shared" si="0"/>
        <v>0</v>
      </c>
      <c r="H40" s="38"/>
      <c r="I40" s="38">
        <f>'2021'!T40</f>
        <v>0</v>
      </c>
      <c r="J40" s="38">
        <f>'2021'!J40</f>
        <v>0</v>
      </c>
      <c r="K40" s="39">
        <f>'2021'!K40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'2021'!A41</f>
        <v>0</v>
      </c>
      <c r="B41" s="38">
        <f>'2021'!B41</f>
        <v>0</v>
      </c>
      <c r="C41" s="39">
        <f>'2021'!C41</f>
        <v>0</v>
      </c>
      <c r="D41" s="38">
        <f>'2021'!D41</f>
        <v>0</v>
      </c>
      <c r="E41" s="38">
        <f>'2021'!E41</f>
        <v>0</v>
      </c>
      <c r="F41" s="38">
        <f>+'2021'!F41+'2021'!H41</f>
        <v>0</v>
      </c>
      <c r="G41" s="38">
        <f t="shared" si="0"/>
        <v>0</v>
      </c>
      <c r="H41" s="38"/>
      <c r="I41" s="38">
        <f>'2021'!T41</f>
        <v>0</v>
      </c>
      <c r="J41" s="38">
        <f>'2021'!J41</f>
        <v>0</v>
      </c>
      <c r="K41" s="39">
        <f>'2021'!K41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'2021'!A42</f>
        <v>0</v>
      </c>
      <c r="B42" s="38">
        <f>'2021'!B42</f>
        <v>0</v>
      </c>
      <c r="C42" s="39">
        <f>'2021'!C42</f>
        <v>0</v>
      </c>
      <c r="D42" s="38">
        <f>'2021'!D42</f>
        <v>0</v>
      </c>
      <c r="E42" s="38">
        <f>'2021'!E42</f>
        <v>0</v>
      </c>
      <c r="F42" s="38">
        <f>+'2021'!F42+'2021'!H42</f>
        <v>0</v>
      </c>
      <c r="G42" s="38">
        <f t="shared" si="0"/>
        <v>0</v>
      </c>
      <c r="H42" s="38"/>
      <c r="I42" s="38">
        <f>'2021'!T42</f>
        <v>0</v>
      </c>
      <c r="J42" s="38">
        <f>'2021'!J42</f>
        <v>0</v>
      </c>
      <c r="K42" s="39">
        <f>'2021'!K42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'2021'!A43</f>
        <v>0</v>
      </c>
      <c r="B43" s="38">
        <f>'2021'!B43</f>
        <v>0</v>
      </c>
      <c r="C43" s="39">
        <f>'2021'!C43</f>
        <v>0</v>
      </c>
      <c r="D43" s="38">
        <f>'2021'!D43</f>
        <v>0</v>
      </c>
      <c r="E43" s="38">
        <f>'2021'!E43</f>
        <v>0</v>
      </c>
      <c r="F43" s="38">
        <f>+'2021'!F43+'2021'!H43</f>
        <v>0</v>
      </c>
      <c r="G43" s="38">
        <f t="shared" si="0"/>
        <v>0</v>
      </c>
      <c r="H43" s="38"/>
      <c r="I43" s="38">
        <f>'2021'!T43</f>
        <v>0</v>
      </c>
      <c r="J43" s="38">
        <f>'2021'!J43</f>
        <v>0</v>
      </c>
      <c r="K43" s="39">
        <f>'2021'!K43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'2021'!A44</f>
        <v>0</v>
      </c>
      <c r="B44" s="38">
        <f>'2021'!B44</f>
        <v>0</v>
      </c>
      <c r="C44" s="39">
        <f>'2021'!C44</f>
        <v>0</v>
      </c>
      <c r="D44" s="38">
        <f>'2021'!D44</f>
        <v>0</v>
      </c>
      <c r="E44" s="38">
        <f>'2021'!E44</f>
        <v>0</v>
      </c>
      <c r="F44" s="38">
        <f>+'2021'!F44+'2021'!H44</f>
        <v>0</v>
      </c>
      <c r="G44" s="38">
        <f t="shared" si="0"/>
        <v>0</v>
      </c>
      <c r="H44" s="38"/>
      <c r="I44" s="38">
        <f>'2021'!T44</f>
        <v>0</v>
      </c>
      <c r="J44" s="38">
        <f>'2021'!J44</f>
        <v>0</v>
      </c>
      <c r="K44" s="39">
        <f>'2021'!K44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'2021'!A45</f>
        <v>0</v>
      </c>
      <c r="B45" s="38">
        <f>'2021'!B45</f>
        <v>0</v>
      </c>
      <c r="C45" s="39">
        <f>'2021'!C45</f>
        <v>0</v>
      </c>
      <c r="D45" s="38">
        <f>'2021'!D45</f>
        <v>0</v>
      </c>
      <c r="E45" s="38">
        <f>'2021'!E45</f>
        <v>0</v>
      </c>
      <c r="F45" s="38">
        <f>+'2021'!F45+'2021'!H45</f>
        <v>0</v>
      </c>
      <c r="G45" s="38">
        <f t="shared" si="0"/>
        <v>0</v>
      </c>
      <c r="H45" s="38"/>
      <c r="I45" s="38">
        <f>'2021'!T45</f>
        <v>0</v>
      </c>
      <c r="J45" s="38">
        <f>'2021'!J45</f>
        <v>0</v>
      </c>
      <c r="K45" s="39">
        <f>'2021'!K45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'2021'!A46</f>
        <v>0</v>
      </c>
      <c r="B46" s="38">
        <f>'2021'!B46</f>
        <v>0</v>
      </c>
      <c r="C46" s="39">
        <f>'2021'!C46</f>
        <v>0</v>
      </c>
      <c r="D46" s="38">
        <f>'2021'!D46</f>
        <v>0</v>
      </c>
      <c r="E46" s="38">
        <f>'2021'!E46</f>
        <v>0</v>
      </c>
      <c r="F46" s="38">
        <f>+'2021'!F46+'2021'!H46</f>
        <v>0</v>
      </c>
      <c r="G46" s="38">
        <f t="shared" si="0"/>
        <v>0</v>
      </c>
      <c r="H46" s="38"/>
      <c r="I46" s="38">
        <f>'2021'!T46</f>
        <v>0</v>
      </c>
      <c r="J46" s="38">
        <f>'2021'!J46</f>
        <v>0</v>
      </c>
      <c r="K46" s="39">
        <f>'2021'!K46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'2021'!A47</f>
        <v>0</v>
      </c>
      <c r="B47" s="38">
        <f>'2021'!B47</f>
        <v>0</v>
      </c>
      <c r="C47" s="39">
        <f>'2021'!C47</f>
        <v>0</v>
      </c>
      <c r="D47" s="38">
        <f>'2021'!D47</f>
        <v>0</v>
      </c>
      <c r="E47" s="38">
        <f>'2021'!E47</f>
        <v>0</v>
      </c>
      <c r="F47" s="38">
        <f>+'2021'!F47+'2021'!H47</f>
        <v>0</v>
      </c>
      <c r="G47" s="38">
        <f t="shared" si="0"/>
        <v>0</v>
      </c>
      <c r="H47" s="38"/>
      <c r="I47" s="38">
        <f>'2021'!T47</f>
        <v>0</v>
      </c>
      <c r="J47" s="38">
        <f>'2021'!J47</f>
        <v>0</v>
      </c>
      <c r="K47" s="39">
        <f>'2021'!K47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'2021'!A48</f>
        <v>0</v>
      </c>
      <c r="B48" s="38">
        <f>'2021'!B48</f>
        <v>0</v>
      </c>
      <c r="C48" s="39">
        <f>'2021'!C48</f>
        <v>0</v>
      </c>
      <c r="D48" s="38">
        <f>'2021'!D48</f>
        <v>0</v>
      </c>
      <c r="E48" s="38">
        <f>'2021'!E48</f>
        <v>0</v>
      </c>
      <c r="F48" s="38">
        <f>+'2021'!F48+'2021'!H48</f>
        <v>0</v>
      </c>
      <c r="G48" s="38">
        <f t="shared" si="0"/>
        <v>0</v>
      </c>
      <c r="H48" s="38"/>
      <c r="I48" s="38">
        <f>'2021'!T48</f>
        <v>0</v>
      </c>
      <c r="J48" s="38">
        <f>'2021'!J48</f>
        <v>0</v>
      </c>
      <c r="K48" s="39">
        <f>'2021'!K48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'2021'!A49</f>
        <v>0</v>
      </c>
      <c r="B49" s="38">
        <f>'2021'!B49</f>
        <v>0</v>
      </c>
      <c r="C49" s="39">
        <f>'2021'!C49</f>
        <v>0</v>
      </c>
      <c r="D49" s="38">
        <f>'2021'!D49</f>
        <v>0</v>
      </c>
      <c r="E49" s="38">
        <f>'2021'!E49</f>
        <v>0</v>
      </c>
      <c r="F49" s="38">
        <f>+'2021'!F49+'2021'!H49</f>
        <v>0</v>
      </c>
      <c r="G49" s="38">
        <f t="shared" si="0"/>
        <v>0</v>
      </c>
      <c r="H49" s="38"/>
      <c r="I49" s="38">
        <f>'2021'!T49</f>
        <v>0</v>
      </c>
      <c r="J49" s="38">
        <f>'2021'!J49</f>
        <v>0</v>
      </c>
      <c r="K49" s="39">
        <f>'2021'!K49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'2021'!A50</f>
        <v>0</v>
      </c>
      <c r="B50" s="38">
        <f>'2021'!B50</f>
        <v>0</v>
      </c>
      <c r="C50" s="39">
        <f>'2021'!C50</f>
        <v>0</v>
      </c>
      <c r="D50" s="38">
        <f>'2021'!D50</f>
        <v>0</v>
      </c>
      <c r="E50" s="38">
        <f>'2021'!E50</f>
        <v>0</v>
      </c>
      <c r="F50" s="38">
        <f>+'2021'!F50+'2021'!H50</f>
        <v>0</v>
      </c>
      <c r="G50" s="38">
        <f t="shared" si="0"/>
        <v>0</v>
      </c>
      <c r="H50" s="38"/>
      <c r="I50" s="38">
        <f>'2021'!T50</f>
        <v>0</v>
      </c>
      <c r="J50" s="38">
        <f>'2021'!J50</f>
        <v>0</v>
      </c>
      <c r="K50" s="39">
        <f>'2021'!K50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'2021'!A51</f>
        <v>0</v>
      </c>
      <c r="B51" s="38">
        <f>'2021'!B51</f>
        <v>0</v>
      </c>
      <c r="C51" s="39">
        <f>'2021'!C51</f>
        <v>0</v>
      </c>
      <c r="D51" s="38">
        <f>'2021'!D51</f>
        <v>0</v>
      </c>
      <c r="E51" s="38">
        <f>'2021'!E51</f>
        <v>0</v>
      </c>
      <c r="F51" s="38">
        <f>+'2021'!F51+'2021'!H51</f>
        <v>0</v>
      </c>
      <c r="G51" s="38">
        <f t="shared" si="0"/>
        <v>0</v>
      </c>
      <c r="H51" s="38"/>
      <c r="I51" s="38">
        <f>'2021'!T51</f>
        <v>0</v>
      </c>
      <c r="J51" s="38">
        <f>'2021'!J51</f>
        <v>0</v>
      </c>
      <c r="K51" s="39">
        <f>'2021'!K51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'2021'!A52</f>
        <v>0</v>
      </c>
      <c r="B52" s="38">
        <f>'2021'!B52</f>
        <v>0</v>
      </c>
      <c r="C52" s="39">
        <f>'2021'!C52</f>
        <v>0</v>
      </c>
      <c r="D52" s="38">
        <f>'2021'!D52</f>
        <v>0</v>
      </c>
      <c r="E52" s="38">
        <f>'2021'!E52</f>
        <v>0</v>
      </c>
      <c r="F52" s="38">
        <f>+'2021'!F52+'2021'!H52</f>
        <v>0</v>
      </c>
      <c r="G52" s="38">
        <f t="shared" si="0"/>
        <v>0</v>
      </c>
      <c r="H52" s="38"/>
      <c r="I52" s="38">
        <f>'2021'!T52</f>
        <v>0</v>
      </c>
      <c r="J52" s="38">
        <f>'2021'!J52</f>
        <v>0</v>
      </c>
      <c r="K52" s="39">
        <f>'2021'!K52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'2021'!A53</f>
        <v>0</v>
      </c>
      <c r="B53" s="38">
        <f>'2021'!B53</f>
        <v>0</v>
      </c>
      <c r="C53" s="39">
        <f>'2021'!C53</f>
        <v>0</v>
      </c>
      <c r="D53" s="38">
        <f>'2021'!D53</f>
        <v>0</v>
      </c>
      <c r="E53" s="38">
        <f>'2021'!E53</f>
        <v>0</v>
      </c>
      <c r="F53" s="38">
        <f>+'2021'!F53+'2021'!H53</f>
        <v>0</v>
      </c>
      <c r="G53" s="38">
        <f t="shared" si="0"/>
        <v>0</v>
      </c>
      <c r="H53" s="38"/>
      <c r="I53" s="38">
        <f>'2021'!T53</f>
        <v>0</v>
      </c>
      <c r="J53" s="38">
        <f>'2021'!J53</f>
        <v>0</v>
      </c>
      <c r="K53" s="39"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2022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1162752.4610656484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31577.427786870339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1162752.4610656484</v>
      </c>
      <c r="T54" s="61">
        <f>SUM(T3:T52)</f>
        <v>1131175.0332787777</v>
      </c>
      <c r="U54" s="58"/>
    </row>
  </sheetData>
  <conditionalFormatting sqref="A3:K53">
    <cfRule type="cellIs" dxfId="32" priority="12" operator="equal">
      <formula>0</formula>
    </cfRule>
  </conditionalFormatting>
  <conditionalFormatting sqref="N3:N53 U3:U53">
    <cfRule type="cellIs" dxfId="31" priority="3" operator="equal">
      <formula>"abgelaufen"</formula>
    </cfRule>
  </conditionalFormatting>
  <conditionalFormatting sqref="U3:U53">
    <cfRule type="cellIs" dxfId="3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'2017'!K1+6</f>
        <v>2023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2023</v>
      </c>
      <c r="I2" s="40" t="str">
        <f>"Bestandeswert 
Anfang "&amp;K1</f>
        <v>Bestandeswert 
Anfang 2023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2023</v>
      </c>
      <c r="O2" s="43" t="s">
        <v>7</v>
      </c>
      <c r="P2" s="40" t="str">
        <f>"Abschreibung
im Jahr "&amp;K1</f>
        <v>Abschreibung
im Jahr 2023</v>
      </c>
      <c r="Q2" s="40" t="str">
        <f>"zusätzliche Abschreibungen im Jahr "&amp;K1</f>
        <v>zusätzliche Abschreibungen im Jahr 2023</v>
      </c>
      <c r="R2" s="42" t="str">
        <f>"kumulierte
Abschreibungen
Ende "&amp;K1</f>
        <v>kumulierte
Abschreibungen
Ende 2023</v>
      </c>
      <c r="S2" s="44" t="str">
        <f>"Buchwert
Anfang " &amp;K1</f>
        <v>Buchwert
Anfang 2023</v>
      </c>
      <c r="T2" s="40" t="str">
        <f>"Buchwert 
ohne Neuinvest.
Ende "&amp;K1</f>
        <v>Buchwert 
ohne Neuinvest.
Ende 2023</v>
      </c>
      <c r="U2" s="45" t="str">
        <f>"Rest-ND
Ende "&amp;K1</f>
        <v>Rest-ND
Ende 2023</v>
      </c>
    </row>
    <row r="3" spans="1:21" x14ac:dyDescent="0.2">
      <c r="A3" s="65" t="str">
        <f>'2022'!A3</f>
        <v>xxx</v>
      </c>
      <c r="B3" s="38" t="str">
        <f>'2022'!B3</f>
        <v>Pumpwerk …..</v>
      </c>
      <c r="C3" s="39">
        <f>'2022'!C3</f>
        <v>1950</v>
      </c>
      <c r="D3" s="38">
        <f>'2022'!D3</f>
        <v>0</v>
      </c>
      <c r="E3" s="38">
        <f>'2022'!E3</f>
        <v>0</v>
      </c>
      <c r="F3" s="38">
        <f>+'2022'!F3+'2022'!H3</f>
        <v>0</v>
      </c>
      <c r="G3" s="38">
        <f t="shared" ref="G3:G53" si="0">+D3-E3-F3</f>
        <v>0</v>
      </c>
      <c r="H3" s="38"/>
      <c r="I3" s="38">
        <f>'2022'!T3</f>
        <v>0</v>
      </c>
      <c r="J3" s="38">
        <f>'2022'!J3</f>
        <v>25</v>
      </c>
      <c r="K3" s="39">
        <f>'2022'!K3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'2022'!A4</f>
        <v>xxx</v>
      </c>
      <c r="B4" s="38" t="str">
        <f>'2022'!B4</f>
        <v>Pumpwerk …..</v>
      </c>
      <c r="C4" s="39">
        <f>'2022'!C4</f>
        <v>2010</v>
      </c>
      <c r="D4" s="38">
        <f>'2022'!D4</f>
        <v>254250</v>
      </c>
      <c r="E4" s="38">
        <f>'2022'!E4</f>
        <v>0</v>
      </c>
      <c r="F4" s="38">
        <f>+'2022'!F4+'2022'!H4</f>
        <v>0</v>
      </c>
      <c r="G4" s="38">
        <f t="shared" si="0"/>
        <v>254250</v>
      </c>
      <c r="H4" s="38"/>
      <c r="I4" s="38">
        <f>'2022'!T4</f>
        <v>132210</v>
      </c>
      <c r="J4" s="38">
        <f>'2022'!J4</f>
        <v>25</v>
      </c>
      <c r="K4" s="39">
        <f>'2022'!K4</f>
        <v>2017</v>
      </c>
      <c r="L4" s="22">
        <f t="shared" si="1"/>
        <v>2011</v>
      </c>
      <c r="M4" s="22">
        <f t="shared" si="2"/>
        <v>2035</v>
      </c>
      <c r="N4" s="23">
        <f t="shared" si="3"/>
        <v>13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132210</v>
      </c>
      <c r="S4" s="27">
        <f t="shared" si="7"/>
        <v>132210</v>
      </c>
      <c r="T4" s="25">
        <f t="shared" si="8"/>
        <v>122040</v>
      </c>
      <c r="U4" s="23">
        <f t="shared" si="9"/>
        <v>12</v>
      </c>
    </row>
    <row r="5" spans="1:21" x14ac:dyDescent="0.2">
      <c r="A5" s="65">
        <f>'2022'!A5</f>
        <v>0</v>
      </c>
      <c r="B5" s="38">
        <f>'2022'!B5</f>
        <v>0</v>
      </c>
      <c r="C5" s="39">
        <f>'2022'!C5</f>
        <v>0</v>
      </c>
      <c r="D5" s="38">
        <f>'2022'!D5</f>
        <v>0</v>
      </c>
      <c r="E5" s="38">
        <f>'2022'!E5</f>
        <v>0</v>
      </c>
      <c r="F5" s="38">
        <f>+'2022'!F5+'2022'!H5</f>
        <v>0</v>
      </c>
      <c r="G5" s="38">
        <f t="shared" si="0"/>
        <v>0</v>
      </c>
      <c r="H5" s="38"/>
      <c r="I5" s="38">
        <f>'2022'!T5</f>
        <v>0</v>
      </c>
      <c r="J5" s="38">
        <f>'2022'!J5</f>
        <v>0</v>
      </c>
      <c r="K5" s="39">
        <f>'2022'!K5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'2022'!A6</f>
        <v>xxx</v>
      </c>
      <c r="B6" s="38" t="str">
        <f>'2022'!B6</f>
        <v>Reservoir ……</v>
      </c>
      <c r="C6" s="39">
        <f>'2022'!C6</f>
        <v>1995</v>
      </c>
      <c r="D6" s="38">
        <f>'2022'!D6</f>
        <v>18420</v>
      </c>
      <c r="E6" s="38">
        <f>'2022'!E6</f>
        <v>0</v>
      </c>
      <c r="F6" s="38">
        <f>+'2022'!F6+'2022'!H6</f>
        <v>0</v>
      </c>
      <c r="G6" s="38">
        <f t="shared" si="0"/>
        <v>18420</v>
      </c>
      <c r="H6" s="38"/>
      <c r="I6" s="38">
        <f>'2022'!T6</f>
        <v>0</v>
      </c>
      <c r="J6" s="38">
        <f>'2022'!J6</f>
        <v>25</v>
      </c>
      <c r="K6" s="39">
        <f>'2022'!K6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'2022'!A7</f>
        <v>xxx</v>
      </c>
      <c r="B7" s="38" t="str">
        <f>'2022'!B7</f>
        <v>Reservoir ……</v>
      </c>
      <c r="C7" s="39">
        <f>'2022'!C7</f>
        <v>2000</v>
      </c>
      <c r="D7" s="38">
        <f>'2022'!D7</f>
        <v>54880</v>
      </c>
      <c r="E7" s="38">
        <f>'2022'!E7</f>
        <v>0</v>
      </c>
      <c r="F7" s="38">
        <f>+'2022'!F7+'2022'!H7</f>
        <v>0</v>
      </c>
      <c r="G7" s="38">
        <f t="shared" si="0"/>
        <v>54880</v>
      </c>
      <c r="H7" s="38"/>
      <c r="I7" s="38">
        <f>'2022'!T7</f>
        <v>6585.6666666666652</v>
      </c>
      <c r="J7" s="38">
        <f>'2022'!J7</f>
        <v>25</v>
      </c>
      <c r="K7" s="39">
        <f>'2022'!K7</f>
        <v>2017</v>
      </c>
      <c r="L7" s="22">
        <f t="shared" si="1"/>
        <v>2001</v>
      </c>
      <c r="M7" s="22">
        <f t="shared" si="2"/>
        <v>2025</v>
      </c>
      <c r="N7" s="23">
        <f t="shared" si="3"/>
        <v>23</v>
      </c>
      <c r="O7" s="24">
        <f t="shared" si="4"/>
        <v>2195.2222222222217</v>
      </c>
      <c r="P7" s="25">
        <f t="shared" si="5"/>
        <v>2195.2222222222217</v>
      </c>
      <c r="Q7" s="25"/>
      <c r="R7" s="26">
        <f t="shared" si="6"/>
        <v>50489.555555555555</v>
      </c>
      <c r="S7" s="27">
        <f t="shared" si="7"/>
        <v>6585.6666666666652</v>
      </c>
      <c r="T7" s="25">
        <f t="shared" si="8"/>
        <v>4390.4444444444434</v>
      </c>
      <c r="U7" s="23">
        <f t="shared" si="9"/>
        <v>2</v>
      </c>
    </row>
    <row r="8" spans="1:21" x14ac:dyDescent="0.2">
      <c r="A8" s="65">
        <f>'2022'!A8</f>
        <v>0</v>
      </c>
      <c r="B8" s="38">
        <f>'2022'!B8</f>
        <v>0</v>
      </c>
      <c r="C8" s="39">
        <f>'2022'!C8</f>
        <v>0</v>
      </c>
      <c r="D8" s="38">
        <f>'2022'!D8</f>
        <v>0</v>
      </c>
      <c r="E8" s="38">
        <f>'2022'!E8</f>
        <v>0</v>
      </c>
      <c r="F8" s="38">
        <f>+'2022'!F8+'2022'!H8</f>
        <v>0</v>
      </c>
      <c r="G8" s="38">
        <f t="shared" si="0"/>
        <v>0</v>
      </c>
      <c r="H8" s="38"/>
      <c r="I8" s="38">
        <f>'2022'!T8</f>
        <v>0</v>
      </c>
      <c r="J8" s="38">
        <f>'2022'!J8</f>
        <v>0</v>
      </c>
      <c r="K8" s="39">
        <f>'2022'!K8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'2022'!A9</f>
        <v>xxx</v>
      </c>
      <c r="B9" s="38" t="str">
        <f>'2022'!B9</f>
        <v>Wasserleitung ….</v>
      </c>
      <c r="C9" s="39">
        <f>'2022'!C9</f>
        <v>2012</v>
      </c>
      <c r="D9" s="38">
        <f>'2022'!D9</f>
        <v>336610</v>
      </c>
      <c r="E9" s="38">
        <f>'2022'!E9</f>
        <v>0</v>
      </c>
      <c r="F9" s="38">
        <f>+'2022'!F9+'2022'!H9</f>
        <v>36950</v>
      </c>
      <c r="G9" s="38">
        <f t="shared" si="0"/>
        <v>299660</v>
      </c>
      <c r="H9" s="38"/>
      <c r="I9" s="38">
        <f>'2022'!T9</f>
        <v>193846.15384615387</v>
      </c>
      <c r="J9" s="38">
        <v>30</v>
      </c>
      <c r="K9" s="39">
        <f>'2022'!K9</f>
        <v>2017</v>
      </c>
      <c r="L9" s="22">
        <f t="shared" si="1"/>
        <v>2013</v>
      </c>
      <c r="M9" s="22">
        <f t="shared" si="2"/>
        <v>2042</v>
      </c>
      <c r="N9" s="23">
        <f t="shared" si="3"/>
        <v>11</v>
      </c>
      <c r="O9" s="24">
        <f t="shared" si="4"/>
        <v>9692.3076923076933</v>
      </c>
      <c r="P9" s="25">
        <f t="shared" si="5"/>
        <v>9692.3076923076933</v>
      </c>
      <c r="Q9" s="25"/>
      <c r="R9" s="26">
        <f t="shared" si="6"/>
        <v>115506.15384615381</v>
      </c>
      <c r="S9" s="27">
        <f t="shared" si="7"/>
        <v>193846.15384615387</v>
      </c>
      <c r="T9" s="25">
        <f t="shared" si="8"/>
        <v>184153.84615384619</v>
      </c>
      <c r="U9" s="23">
        <f t="shared" si="9"/>
        <v>19</v>
      </c>
    </row>
    <row r="10" spans="1:21" x14ac:dyDescent="0.2">
      <c r="A10" s="65" t="str">
        <f>'2022'!A10</f>
        <v>xxx</v>
      </c>
      <c r="B10" s="38" t="str">
        <f>'2022'!B10</f>
        <v>Wasserleitung ….</v>
      </c>
      <c r="C10" s="39">
        <f>'2022'!C10</f>
        <v>2008</v>
      </c>
      <c r="D10" s="38">
        <f>'2022'!D10</f>
        <v>1980</v>
      </c>
      <c r="E10" s="38">
        <f>'2022'!E10</f>
        <v>0</v>
      </c>
      <c r="F10" s="38">
        <f>+'2022'!F10+'2022'!H10</f>
        <v>1980</v>
      </c>
      <c r="G10" s="38">
        <f t="shared" si="0"/>
        <v>0</v>
      </c>
      <c r="H10" s="38"/>
      <c r="I10" s="38">
        <f>'2022'!T10</f>
        <v>0</v>
      </c>
      <c r="J10" s="38">
        <v>30</v>
      </c>
      <c r="K10" s="39">
        <f>'2022'!K10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15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'2022'!A11</f>
        <v>xxx</v>
      </c>
      <c r="B11" s="38" t="str">
        <f>'2022'!B11</f>
        <v>Wasserleitung ….</v>
      </c>
      <c r="C11" s="39">
        <f>'2022'!C11</f>
        <v>2015</v>
      </c>
      <c r="D11" s="38">
        <f>'2022'!D11</f>
        <v>116870</v>
      </c>
      <c r="E11" s="38">
        <f>'2022'!E11</f>
        <v>0</v>
      </c>
      <c r="F11" s="38">
        <f>+'2022'!F11+'2022'!H11</f>
        <v>0</v>
      </c>
      <c r="G11" s="38">
        <f t="shared" si="0"/>
        <v>116870</v>
      </c>
      <c r="H11" s="38"/>
      <c r="I11" s="38">
        <f>'2022'!T11</f>
        <v>84272</v>
      </c>
      <c r="J11" s="38">
        <v>30</v>
      </c>
      <c r="K11" s="39">
        <f>'2022'!K11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8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36262</v>
      </c>
      <c r="S11" s="27">
        <f t="shared" si="7"/>
        <v>84272</v>
      </c>
      <c r="T11" s="25">
        <f t="shared" si="8"/>
        <v>80608</v>
      </c>
      <c r="U11" s="23">
        <f t="shared" si="9"/>
        <v>22</v>
      </c>
    </row>
    <row r="12" spans="1:21" x14ac:dyDescent="0.2">
      <c r="A12" s="65" t="str">
        <f>'2022'!A12</f>
        <v>xxx</v>
      </c>
      <c r="B12" s="38" t="str">
        <f>'2022'!B12</f>
        <v>Wasserleitung ….</v>
      </c>
      <c r="C12" s="39">
        <f>'2022'!C12</f>
        <v>2008</v>
      </c>
      <c r="D12" s="38">
        <f>'2022'!D12</f>
        <v>1300</v>
      </c>
      <c r="E12" s="38">
        <f>'2022'!E12</f>
        <v>0</v>
      </c>
      <c r="F12" s="38">
        <f>+'2022'!F12+'2022'!H12</f>
        <v>1300</v>
      </c>
      <c r="G12" s="38">
        <f t="shared" si="0"/>
        <v>0</v>
      </c>
      <c r="H12" s="38"/>
      <c r="I12" s="38">
        <f>'2022'!T12</f>
        <v>0</v>
      </c>
      <c r="J12" s="38">
        <v>30</v>
      </c>
      <c r="K12" s="39">
        <f>'2022'!K12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15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'2022'!A13</f>
        <v>xxx</v>
      </c>
      <c r="B13" s="38" t="str">
        <f>'2022'!B13</f>
        <v>Wasserleitung ….</v>
      </c>
      <c r="C13" s="39">
        <f>'2022'!C13</f>
        <v>2009</v>
      </c>
      <c r="D13" s="38">
        <f>'2022'!D13</f>
        <v>89770</v>
      </c>
      <c r="E13" s="38">
        <f>'2022'!E13</f>
        <v>0</v>
      </c>
      <c r="F13" s="38">
        <f>+'2022'!F13+'2022'!H13</f>
        <v>89770</v>
      </c>
      <c r="G13" s="38">
        <f t="shared" si="0"/>
        <v>0</v>
      </c>
      <c r="H13" s="38"/>
      <c r="I13" s="38">
        <f>'2022'!T13</f>
        <v>0</v>
      </c>
      <c r="J13" s="38">
        <v>30</v>
      </c>
      <c r="K13" s="39">
        <f>'2022'!K13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14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'2022'!A14</f>
        <v>xxx</v>
      </c>
      <c r="B14" s="38" t="str">
        <f>'2022'!B14</f>
        <v>Wasserleitung ….</v>
      </c>
      <c r="C14" s="39">
        <f>'2022'!C14</f>
        <v>2016</v>
      </c>
      <c r="D14" s="38">
        <f>'2022'!D14</f>
        <v>88778.85</v>
      </c>
      <c r="E14" s="38">
        <f>'2022'!E14</f>
        <v>0</v>
      </c>
      <c r="F14" s="38">
        <f>+'2022'!F14+'2022'!H14</f>
        <v>0</v>
      </c>
      <c r="G14" s="38">
        <f t="shared" si="0"/>
        <v>88778.85</v>
      </c>
      <c r="H14" s="38"/>
      <c r="I14" s="38">
        <f>'2022'!T14</f>
        <v>71023.199999999983</v>
      </c>
      <c r="J14" s="38">
        <v>30</v>
      </c>
      <c r="K14" s="39">
        <f>'2022'!K14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7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20714.950000000023</v>
      </c>
      <c r="S14" s="27">
        <f t="shared" si="7"/>
        <v>71023.199999999983</v>
      </c>
      <c r="T14" s="25">
        <f t="shared" si="8"/>
        <v>68063.89999999998</v>
      </c>
      <c r="U14" s="23">
        <f t="shared" si="9"/>
        <v>23</v>
      </c>
    </row>
    <row r="15" spans="1:21" x14ac:dyDescent="0.2">
      <c r="A15" s="65" t="str">
        <f>'2022'!A15</f>
        <v>xxx</v>
      </c>
      <c r="B15" s="38" t="str">
        <f>'2022'!B15</f>
        <v>Wasserleitung ….</v>
      </c>
      <c r="C15" s="39">
        <f>'2022'!C15</f>
        <v>2016</v>
      </c>
      <c r="D15" s="38">
        <f>'2022'!D15</f>
        <v>3249.05</v>
      </c>
      <c r="E15" s="38">
        <f>'2022'!E15</f>
        <v>0</v>
      </c>
      <c r="F15" s="38">
        <f>+'2022'!F15+'2022'!H15</f>
        <v>0</v>
      </c>
      <c r="G15" s="38">
        <f t="shared" si="0"/>
        <v>3249.05</v>
      </c>
      <c r="H15" s="38"/>
      <c r="I15" s="38">
        <f>'2022'!T15</f>
        <v>2599.1999999999989</v>
      </c>
      <c r="J15" s="38">
        <v>30</v>
      </c>
      <c r="K15" s="39">
        <f>'2022'!K15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7</v>
      </c>
      <c r="O15" s="24">
        <f t="shared" si="4"/>
        <v>108.29999999999995</v>
      </c>
      <c r="P15" s="25">
        <f t="shared" si="5"/>
        <v>108.29999999999995</v>
      </c>
      <c r="Q15" s="25"/>
      <c r="R15" s="26">
        <f t="shared" si="6"/>
        <v>758.15000000000123</v>
      </c>
      <c r="S15" s="27">
        <f t="shared" si="7"/>
        <v>2599.1999999999989</v>
      </c>
      <c r="T15" s="25">
        <f t="shared" si="8"/>
        <v>2490.8999999999987</v>
      </c>
      <c r="U15" s="23">
        <f t="shared" si="9"/>
        <v>23</v>
      </c>
    </row>
    <row r="16" spans="1:21" x14ac:dyDescent="0.2">
      <c r="A16" s="65">
        <f>'2022'!A16</f>
        <v>0</v>
      </c>
      <c r="B16" s="38">
        <f>'2022'!B16</f>
        <v>0</v>
      </c>
      <c r="C16" s="39">
        <f>'2022'!C16</f>
        <v>0</v>
      </c>
      <c r="D16" s="38">
        <f>'2022'!D16</f>
        <v>0</v>
      </c>
      <c r="E16" s="38">
        <f>'2022'!E16</f>
        <v>0</v>
      </c>
      <c r="F16" s="38">
        <f>+'2022'!F16+'2022'!H16</f>
        <v>0</v>
      </c>
      <c r="G16" s="38">
        <f t="shared" si="0"/>
        <v>0</v>
      </c>
      <c r="H16" s="38"/>
      <c r="I16" s="38">
        <f>'2022'!T16</f>
        <v>0</v>
      </c>
      <c r="J16" s="38">
        <f>'2022'!J16</f>
        <v>0</v>
      </c>
      <c r="K16" s="39">
        <f>'2022'!K16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'2022'!A17</f>
        <v>xxx</v>
      </c>
      <c r="B17" s="38" t="str">
        <f>'2022'!B17</f>
        <v>Land Parzelle Nr. xy</v>
      </c>
      <c r="C17" s="39">
        <f>'2022'!C17</f>
        <v>0</v>
      </c>
      <c r="D17" s="38">
        <f>'2022'!D17</f>
        <v>0</v>
      </c>
      <c r="E17" s="38">
        <f>'2022'!E17</f>
        <v>0</v>
      </c>
      <c r="F17" s="38">
        <f>+'2022'!F17+'2022'!H17</f>
        <v>0</v>
      </c>
      <c r="G17" s="38">
        <f t="shared" si="0"/>
        <v>0</v>
      </c>
      <c r="H17" s="38"/>
      <c r="I17" s="38">
        <f>'2022'!T17</f>
        <v>0</v>
      </c>
      <c r="J17" s="38" t="str">
        <f>'2022'!J17</f>
        <v>ewig</v>
      </c>
      <c r="K17" s="39">
        <f>'2022'!K17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'2022'!A18</f>
        <v>xxx</v>
      </c>
      <c r="B18" s="38" t="str">
        <f>'2022'!B18</f>
        <v>Land Parzelle Nr. xy</v>
      </c>
      <c r="C18" s="39">
        <f>'2022'!C18</f>
        <v>0</v>
      </c>
      <c r="D18" s="38">
        <f>'2022'!D18</f>
        <v>1770</v>
      </c>
      <c r="E18" s="38">
        <f>'2022'!E18</f>
        <v>0</v>
      </c>
      <c r="F18" s="38">
        <f>+'2022'!F18+'2022'!H18</f>
        <v>0</v>
      </c>
      <c r="G18" s="38">
        <f t="shared" si="0"/>
        <v>1770</v>
      </c>
      <c r="H18" s="38"/>
      <c r="I18" s="38">
        <f>'2022'!T18</f>
        <v>1770</v>
      </c>
      <c r="J18" s="38" t="str">
        <f>'2022'!J18</f>
        <v>ewig</v>
      </c>
      <c r="K18" s="39">
        <f>'2022'!K18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'2022'!A19</f>
        <v>xxx</v>
      </c>
      <c r="B19" s="38" t="str">
        <f>'2022'!B19</f>
        <v>Land Parzelle Nr. xy</v>
      </c>
      <c r="C19" s="39">
        <f>'2022'!C19</f>
        <v>0</v>
      </c>
      <c r="D19" s="38">
        <f>'2022'!D19</f>
        <v>35957</v>
      </c>
      <c r="E19" s="38">
        <f>'2022'!E19</f>
        <v>0</v>
      </c>
      <c r="F19" s="38">
        <f>+'2022'!F19+'2022'!H19</f>
        <v>0</v>
      </c>
      <c r="G19" s="38">
        <f t="shared" si="0"/>
        <v>35957</v>
      </c>
      <c r="H19" s="38"/>
      <c r="I19" s="38">
        <f>'2022'!T19</f>
        <v>35957</v>
      </c>
      <c r="J19" s="38" t="str">
        <f>'2022'!J19</f>
        <v>ewig</v>
      </c>
      <c r="K19" s="39">
        <f>'2022'!K19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'2022'!A20</f>
        <v>xxx</v>
      </c>
      <c r="B20" s="38" t="str">
        <f>'2022'!B20</f>
        <v>Land Parzelle Nr. xy</v>
      </c>
      <c r="C20" s="39">
        <f>'2022'!C20</f>
        <v>0</v>
      </c>
      <c r="D20" s="38">
        <f>'2022'!D20</f>
        <v>63</v>
      </c>
      <c r="E20" s="38">
        <f>'2022'!E20</f>
        <v>0</v>
      </c>
      <c r="F20" s="38">
        <f>+'2022'!F20+'2022'!H20</f>
        <v>0</v>
      </c>
      <c r="G20" s="38">
        <f t="shared" si="0"/>
        <v>63</v>
      </c>
      <c r="H20" s="38"/>
      <c r="I20" s="38">
        <f>'2022'!T20</f>
        <v>63</v>
      </c>
      <c r="J20" s="38" t="str">
        <f>'2022'!J20</f>
        <v>ewig</v>
      </c>
      <c r="K20" s="39">
        <f>'2022'!K20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'2022'!A21</f>
        <v>xxx</v>
      </c>
      <c r="B21" s="38" t="str">
        <f>'2022'!B21</f>
        <v>Land Parzelle Nr. xy</v>
      </c>
      <c r="C21" s="39">
        <f>'2022'!C21</f>
        <v>0</v>
      </c>
      <c r="D21" s="38">
        <f>'2022'!D21</f>
        <v>0</v>
      </c>
      <c r="E21" s="38">
        <f>'2022'!E21</f>
        <v>0</v>
      </c>
      <c r="F21" s="38">
        <f>+'2022'!F21+'2022'!H21</f>
        <v>0</v>
      </c>
      <c r="G21" s="38">
        <f t="shared" si="0"/>
        <v>0</v>
      </c>
      <c r="H21" s="38"/>
      <c r="I21" s="38">
        <f>'2022'!T21</f>
        <v>0</v>
      </c>
      <c r="J21" s="38" t="str">
        <f>'2022'!J21</f>
        <v>ewig</v>
      </c>
      <c r="K21" s="39">
        <f>'2022'!K21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'2022'!A22</f>
        <v>xxx</v>
      </c>
      <c r="B22" s="38" t="str">
        <f>'2022'!B22</f>
        <v>Land Parzelle Nr. xy</v>
      </c>
      <c r="C22" s="39">
        <f>'2022'!C22</f>
        <v>0</v>
      </c>
      <c r="D22" s="38">
        <f>'2022'!D22</f>
        <v>298358</v>
      </c>
      <c r="E22" s="38">
        <f>'2022'!E22</f>
        <v>0</v>
      </c>
      <c r="F22" s="38">
        <f>+'2022'!F22+'2022'!H22</f>
        <v>0</v>
      </c>
      <c r="G22" s="38">
        <f t="shared" si="0"/>
        <v>298358</v>
      </c>
      <c r="H22" s="38"/>
      <c r="I22" s="38">
        <f>'2022'!T22</f>
        <v>298358</v>
      </c>
      <c r="J22" s="38" t="str">
        <f>'2022'!J22</f>
        <v>ewig</v>
      </c>
      <c r="K22" s="39">
        <f>'2022'!K22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'2022'!A23</f>
        <v>xxx</v>
      </c>
      <c r="B23" s="38" t="str">
        <f>'2022'!B23</f>
        <v>Land Parzelle Nr. xy</v>
      </c>
      <c r="C23" s="39">
        <f>'2022'!C23</f>
        <v>0</v>
      </c>
      <c r="D23" s="38">
        <f>'2022'!D23</f>
        <v>1540</v>
      </c>
      <c r="E23" s="38">
        <f>'2022'!E23</f>
        <v>0</v>
      </c>
      <c r="F23" s="38">
        <f>+'2022'!F23+'2022'!H23</f>
        <v>0</v>
      </c>
      <c r="G23" s="38">
        <f t="shared" si="0"/>
        <v>1540</v>
      </c>
      <c r="H23" s="38"/>
      <c r="I23" s="38">
        <f>'2022'!T23</f>
        <v>1540</v>
      </c>
      <c r="J23" s="38" t="str">
        <f>'2022'!J23</f>
        <v>ewig</v>
      </c>
      <c r="K23" s="39">
        <f>'2022'!K23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'2022'!A24</f>
        <v>xxx</v>
      </c>
      <c r="B24" s="38" t="str">
        <f>'2022'!B24</f>
        <v>Land Parzelle Nr. xy</v>
      </c>
      <c r="C24" s="39">
        <f>'2022'!C24</f>
        <v>0</v>
      </c>
      <c r="D24" s="38">
        <f>'2022'!D24</f>
        <v>3348</v>
      </c>
      <c r="E24" s="38">
        <f>'2022'!E24</f>
        <v>0</v>
      </c>
      <c r="F24" s="38">
        <f>+'2022'!F24+'2022'!H24</f>
        <v>0</v>
      </c>
      <c r="G24" s="38">
        <f t="shared" si="0"/>
        <v>3348</v>
      </c>
      <c r="H24" s="38"/>
      <c r="I24" s="38">
        <f>'2022'!T24</f>
        <v>3348</v>
      </c>
      <c r="J24" s="38" t="str">
        <f>'2022'!J24</f>
        <v>ewig</v>
      </c>
      <c r="K24" s="39">
        <f>'2022'!K24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'2022'!A25</f>
        <v>xxx</v>
      </c>
      <c r="B25" s="38" t="str">
        <f>'2022'!B25</f>
        <v>Land Parzelle Nr. xy</v>
      </c>
      <c r="C25" s="39">
        <f>'2022'!C25</f>
        <v>0</v>
      </c>
      <c r="D25" s="38">
        <f>'2022'!D25</f>
        <v>269</v>
      </c>
      <c r="E25" s="38">
        <f>'2022'!E25</f>
        <v>0</v>
      </c>
      <c r="F25" s="38">
        <f>+'2022'!F25+'2022'!H25</f>
        <v>0</v>
      </c>
      <c r="G25" s="38">
        <f t="shared" si="0"/>
        <v>269</v>
      </c>
      <c r="H25" s="38"/>
      <c r="I25" s="38">
        <f>'2022'!T25</f>
        <v>269</v>
      </c>
      <c r="J25" s="38" t="str">
        <f>'2022'!J25</f>
        <v>ewig</v>
      </c>
      <c r="K25" s="39">
        <f>'2022'!K25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'2022'!A26</f>
        <v>xxx</v>
      </c>
      <c r="B26" s="38" t="str">
        <f>'2022'!B26</f>
        <v>Land Parzelle Nr. xy</v>
      </c>
      <c r="C26" s="39">
        <f>'2022'!C26</f>
        <v>0</v>
      </c>
      <c r="D26" s="38">
        <f>'2022'!D26</f>
        <v>1001</v>
      </c>
      <c r="E26" s="38">
        <f>'2022'!E26</f>
        <v>0</v>
      </c>
      <c r="F26" s="38">
        <f>+'2022'!F26+'2022'!H26</f>
        <v>0</v>
      </c>
      <c r="G26" s="38">
        <f t="shared" si="0"/>
        <v>1001</v>
      </c>
      <c r="H26" s="38"/>
      <c r="I26" s="38">
        <f>'2022'!T26</f>
        <v>1001</v>
      </c>
      <c r="J26" s="38" t="str">
        <f>'2022'!J26</f>
        <v>ewig</v>
      </c>
      <c r="K26" s="39">
        <f>'2022'!K26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'2022'!A27</f>
        <v>xxx</v>
      </c>
      <c r="B27" s="38" t="str">
        <f>'2022'!B27</f>
        <v>Land Parzelle Nr. xy</v>
      </c>
      <c r="C27" s="39">
        <f>'2022'!C27</f>
        <v>0</v>
      </c>
      <c r="D27" s="38">
        <f>'2022'!D27</f>
        <v>34263</v>
      </c>
      <c r="E27" s="38">
        <f>'2022'!E27</f>
        <v>0</v>
      </c>
      <c r="F27" s="38">
        <f>+'2022'!F27+'2022'!H27</f>
        <v>0</v>
      </c>
      <c r="G27" s="38">
        <f t="shared" si="0"/>
        <v>34263</v>
      </c>
      <c r="H27" s="38"/>
      <c r="I27" s="38">
        <f>'2022'!T27</f>
        <v>34263</v>
      </c>
      <c r="J27" s="38" t="str">
        <f>'2022'!J27</f>
        <v>ewig</v>
      </c>
      <c r="K27" s="39">
        <f>'2022'!K27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'2022'!A28</f>
        <v>xxx</v>
      </c>
      <c r="B28" s="38" t="str">
        <f>'2022'!B28</f>
        <v>Wald Parzelle Nr. xy</v>
      </c>
      <c r="C28" s="39">
        <f>'2022'!C28</f>
        <v>0</v>
      </c>
      <c r="D28" s="38">
        <f>'2022'!D28</f>
        <v>63</v>
      </c>
      <c r="E28" s="38">
        <f>'2022'!E28</f>
        <v>0</v>
      </c>
      <c r="F28" s="38">
        <f>+'2022'!F28+'2022'!H28</f>
        <v>0</v>
      </c>
      <c r="G28" s="38">
        <f t="shared" si="0"/>
        <v>63</v>
      </c>
      <c r="H28" s="38"/>
      <c r="I28" s="38">
        <f>'2022'!T28</f>
        <v>63</v>
      </c>
      <c r="J28" s="38" t="str">
        <f>'2022'!J28</f>
        <v>ewig</v>
      </c>
      <c r="K28" s="39">
        <f>'2022'!K28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'2022'!A29</f>
        <v>xxx</v>
      </c>
      <c r="B29" s="38" t="str">
        <f>'2022'!B29</f>
        <v>Wald Parzelle Nr. xy</v>
      </c>
      <c r="C29" s="39">
        <f>'2022'!C29</f>
        <v>0</v>
      </c>
      <c r="D29" s="38">
        <f>'2022'!D29</f>
        <v>1116</v>
      </c>
      <c r="E29" s="38">
        <f>'2022'!E29</f>
        <v>0</v>
      </c>
      <c r="F29" s="38">
        <f>+'2022'!F29+'2022'!H29</f>
        <v>0</v>
      </c>
      <c r="G29" s="38">
        <f t="shared" si="0"/>
        <v>1116</v>
      </c>
      <c r="H29" s="38"/>
      <c r="I29" s="38">
        <f>'2022'!T29</f>
        <v>1116</v>
      </c>
      <c r="J29" s="38" t="str">
        <f>'2022'!J29</f>
        <v>ewig</v>
      </c>
      <c r="K29" s="39">
        <f>'2022'!K29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'2022'!A30</f>
        <v>xxx</v>
      </c>
      <c r="B30" s="38" t="str">
        <f>'2022'!B30</f>
        <v>Wald Parzelle Nr. xy</v>
      </c>
      <c r="C30" s="39">
        <f>'2022'!C30</f>
        <v>0</v>
      </c>
      <c r="D30" s="38">
        <f>'2022'!D30</f>
        <v>616</v>
      </c>
      <c r="E30" s="38">
        <f>'2022'!E30</f>
        <v>0</v>
      </c>
      <c r="F30" s="38">
        <f>+'2022'!F30+'2022'!H30</f>
        <v>0</v>
      </c>
      <c r="G30" s="38">
        <f t="shared" si="0"/>
        <v>616</v>
      </c>
      <c r="H30" s="38"/>
      <c r="I30" s="38">
        <f>'2022'!T30</f>
        <v>616</v>
      </c>
      <c r="J30" s="38" t="str">
        <f>'2022'!J30</f>
        <v>ewig</v>
      </c>
      <c r="K30" s="39">
        <f>'2022'!K30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'2022'!A31</f>
        <v>xxx</v>
      </c>
      <c r="B31" s="38" t="str">
        <f>'2022'!B31</f>
        <v>Wald Parzelle Nr. xy</v>
      </c>
      <c r="C31" s="39">
        <f>'2022'!C31</f>
        <v>0</v>
      </c>
      <c r="D31" s="38">
        <f>'2022'!D31</f>
        <v>385</v>
      </c>
      <c r="E31" s="38">
        <f>'2022'!E31</f>
        <v>0</v>
      </c>
      <c r="F31" s="38">
        <f>+'2022'!F31+'2022'!H31</f>
        <v>0</v>
      </c>
      <c r="G31" s="38">
        <f t="shared" si="0"/>
        <v>385</v>
      </c>
      <c r="H31" s="38"/>
      <c r="I31" s="38">
        <f>'2022'!T31</f>
        <v>385</v>
      </c>
      <c r="J31" s="38" t="str">
        <f>'2022'!J31</f>
        <v>ewig</v>
      </c>
      <c r="K31" s="39">
        <f>'2022'!K31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'2022'!A32</f>
        <v>xxx</v>
      </c>
      <c r="B32" s="38" t="str">
        <f>'2022'!B32</f>
        <v>Wald Parzelle Nr. xy</v>
      </c>
      <c r="C32" s="39">
        <f>'2022'!C32</f>
        <v>0</v>
      </c>
      <c r="D32" s="38">
        <f>'2022'!D32</f>
        <v>2310</v>
      </c>
      <c r="E32" s="38">
        <f>'2022'!E32</f>
        <v>0</v>
      </c>
      <c r="F32" s="38">
        <f>+'2022'!F32+'2022'!H32</f>
        <v>0</v>
      </c>
      <c r="G32" s="38">
        <f t="shared" si="0"/>
        <v>2310</v>
      </c>
      <c r="H32" s="38"/>
      <c r="I32" s="38">
        <f>'2022'!T32</f>
        <v>2310</v>
      </c>
      <c r="J32" s="38" t="str">
        <f>'2022'!J32</f>
        <v>ewig</v>
      </c>
      <c r="K32" s="39">
        <f>'2022'!K32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'2022'!A33</f>
        <v>xxx</v>
      </c>
      <c r="B33" s="38" t="str">
        <f>'2022'!B33</f>
        <v>Wald Parzelle Nr. xy</v>
      </c>
      <c r="C33" s="39">
        <f>'2022'!C33</f>
        <v>0</v>
      </c>
      <c r="D33" s="38">
        <f>'2022'!D33</f>
        <v>3888</v>
      </c>
      <c r="E33" s="38">
        <f>'2022'!E33</f>
        <v>0</v>
      </c>
      <c r="F33" s="38">
        <f>+'2022'!F33+'2022'!H33</f>
        <v>0</v>
      </c>
      <c r="G33" s="38">
        <f t="shared" si="0"/>
        <v>3888</v>
      </c>
      <c r="H33" s="38"/>
      <c r="I33" s="38">
        <f>'2022'!T33</f>
        <v>3888</v>
      </c>
      <c r="J33" s="38" t="str">
        <f>'2022'!J33</f>
        <v>ewig</v>
      </c>
      <c r="K33" s="39">
        <f>'2022'!K33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'2022'!A34</f>
        <v>xxx</v>
      </c>
      <c r="B34" s="38" t="str">
        <f>'2022'!B34</f>
        <v>Wald Parzelle Nr. xy</v>
      </c>
      <c r="C34" s="39">
        <f>'2022'!C34</f>
        <v>0</v>
      </c>
      <c r="D34" s="38">
        <f>'2022'!D34</f>
        <v>31.6</v>
      </c>
      <c r="E34" s="38">
        <f>'2022'!E34</f>
        <v>0</v>
      </c>
      <c r="F34" s="38">
        <f>+'2022'!F34+'2022'!H34</f>
        <v>0</v>
      </c>
      <c r="G34" s="38">
        <f t="shared" si="0"/>
        <v>31.6</v>
      </c>
      <c r="H34" s="38"/>
      <c r="I34" s="38">
        <f>'2022'!T34</f>
        <v>31.6</v>
      </c>
      <c r="J34" s="38" t="str">
        <f>'2022'!J34</f>
        <v>ewig</v>
      </c>
      <c r="K34" s="39">
        <f>'2022'!K34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'2022'!A35</f>
        <v>0</v>
      </c>
      <c r="B35" s="38">
        <f>'2022'!B35</f>
        <v>0</v>
      </c>
      <c r="C35" s="39">
        <f>'2022'!C35</f>
        <v>0</v>
      </c>
      <c r="D35" s="38">
        <f>'2022'!D35</f>
        <v>0</v>
      </c>
      <c r="E35" s="38">
        <f>'2022'!E35</f>
        <v>0</v>
      </c>
      <c r="F35" s="38">
        <f>+'2022'!F35+'2022'!H35</f>
        <v>0</v>
      </c>
      <c r="G35" s="38">
        <f t="shared" si="0"/>
        <v>0</v>
      </c>
      <c r="H35" s="38"/>
      <c r="I35" s="38">
        <f>'2022'!T35</f>
        <v>0</v>
      </c>
      <c r="J35" s="38">
        <f>'2022'!J35</f>
        <v>0</v>
      </c>
      <c r="K35" s="39">
        <f>'2022'!K35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'2022'!A36</f>
        <v>xxx</v>
      </c>
      <c r="B36" s="38" t="str">
        <f>'2022'!B36</f>
        <v>STWE Nr. xy</v>
      </c>
      <c r="C36" s="39">
        <f>'2022'!C36</f>
        <v>2010</v>
      </c>
      <c r="D36" s="38">
        <f>'2022'!D36</f>
        <v>91830</v>
      </c>
      <c r="E36" s="38">
        <f>'2022'!E36</f>
        <v>0</v>
      </c>
      <c r="F36" s="38">
        <f>+'2022'!F36+'2022'!H36</f>
        <v>0</v>
      </c>
      <c r="G36" s="38">
        <f t="shared" si="0"/>
        <v>91830</v>
      </c>
      <c r="H36" s="38"/>
      <c r="I36" s="38">
        <f>'2022'!T36</f>
        <v>80810.212765957462</v>
      </c>
      <c r="J36" s="38">
        <v>100</v>
      </c>
      <c r="K36" s="39">
        <f>'2022'!K36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13</v>
      </c>
      <c r="O36" s="24">
        <f t="shared" si="4"/>
        <v>918.29787234042567</v>
      </c>
      <c r="P36" s="25">
        <f t="shared" si="5"/>
        <v>918.29787234042567</v>
      </c>
      <c r="Q36" s="25"/>
      <c r="R36" s="26">
        <f t="shared" si="6"/>
        <v>11938.085106382963</v>
      </c>
      <c r="S36" s="27">
        <f t="shared" si="7"/>
        <v>80810.212765957462</v>
      </c>
      <c r="T36" s="25">
        <f t="shared" si="8"/>
        <v>79891.914893617039</v>
      </c>
      <c r="U36" s="23">
        <f t="shared" si="9"/>
        <v>87</v>
      </c>
    </row>
    <row r="37" spans="1:21" x14ac:dyDescent="0.2">
      <c r="A37" s="65" t="str">
        <f>'2022'!A37</f>
        <v>xxx</v>
      </c>
      <c r="B37" s="38" t="str">
        <f>'2022'!B37</f>
        <v>STWE Nr. xy</v>
      </c>
      <c r="C37" s="39">
        <f>'2022'!C37</f>
        <v>2015</v>
      </c>
      <c r="D37" s="38">
        <f>'2022'!D37</f>
        <v>93000</v>
      </c>
      <c r="E37" s="38">
        <f>'2022'!E37</f>
        <v>0</v>
      </c>
      <c r="F37" s="38">
        <f>+'2022'!F37+'2022'!H37</f>
        <v>0</v>
      </c>
      <c r="G37" s="38">
        <f t="shared" si="0"/>
        <v>93000</v>
      </c>
      <c r="H37" s="38"/>
      <c r="I37" s="38">
        <f>'2022'!T37</f>
        <v>86490</v>
      </c>
      <c r="J37" s="38">
        <v>100</v>
      </c>
      <c r="K37" s="39">
        <f>'2022'!K37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8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7440</v>
      </c>
      <c r="S37" s="27">
        <f t="shared" si="7"/>
        <v>86490</v>
      </c>
      <c r="T37" s="25">
        <f t="shared" si="8"/>
        <v>85560</v>
      </c>
      <c r="U37" s="23">
        <f t="shared" si="9"/>
        <v>92</v>
      </c>
    </row>
    <row r="38" spans="1:21" x14ac:dyDescent="0.2">
      <c r="A38" s="65" t="str">
        <f>'2022'!A38</f>
        <v>xxx</v>
      </c>
      <c r="B38" s="38" t="str">
        <f>'2022'!B38</f>
        <v>STWE Nr. xy</v>
      </c>
      <c r="C38" s="39">
        <f>'2022'!C38</f>
        <v>2016</v>
      </c>
      <c r="D38" s="38">
        <f>'2022'!D38</f>
        <v>94000</v>
      </c>
      <c r="E38" s="38">
        <f>'2022'!E38</f>
        <v>0</v>
      </c>
      <c r="F38" s="38">
        <f>+'2022'!F38+'2022'!H38</f>
        <v>0</v>
      </c>
      <c r="G38" s="38">
        <f t="shared" si="0"/>
        <v>94000</v>
      </c>
      <c r="H38" s="38"/>
      <c r="I38" s="38">
        <f>'2022'!T38</f>
        <v>88360</v>
      </c>
      <c r="J38" s="38">
        <v>100</v>
      </c>
      <c r="K38" s="39">
        <f>'2022'!K38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7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6580</v>
      </c>
      <c r="S38" s="27">
        <f t="shared" si="7"/>
        <v>88360</v>
      </c>
      <c r="T38" s="25">
        <f t="shared" si="8"/>
        <v>87420</v>
      </c>
      <c r="U38" s="23">
        <f t="shared" si="9"/>
        <v>93</v>
      </c>
    </row>
    <row r="39" spans="1:21" x14ac:dyDescent="0.2">
      <c r="A39" s="65">
        <f>'2022'!A39</f>
        <v>0</v>
      </c>
      <c r="B39" s="38">
        <f>'2022'!B39</f>
        <v>0</v>
      </c>
      <c r="C39" s="39">
        <f>'2022'!C39</f>
        <v>0</v>
      </c>
      <c r="D39" s="38">
        <f>'2022'!D39</f>
        <v>0</v>
      </c>
      <c r="E39" s="38">
        <f>'2022'!E39</f>
        <v>0</v>
      </c>
      <c r="F39" s="38">
        <f>+'2022'!F39+'2022'!H39</f>
        <v>0</v>
      </c>
      <c r="G39" s="38">
        <f t="shared" si="0"/>
        <v>0</v>
      </c>
      <c r="H39" s="38"/>
      <c r="I39" s="38">
        <f>'2022'!T39</f>
        <v>0</v>
      </c>
      <c r="J39" s="38">
        <f>'2022'!J39</f>
        <v>0</v>
      </c>
      <c r="K39" s="39">
        <f>'2022'!K39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'2022'!A40</f>
        <v>0</v>
      </c>
      <c r="B40" s="38">
        <f>'2022'!B40</f>
        <v>0</v>
      </c>
      <c r="C40" s="39">
        <f>'2022'!C40</f>
        <v>0</v>
      </c>
      <c r="D40" s="38">
        <f>'2022'!D40</f>
        <v>0</v>
      </c>
      <c r="E40" s="38">
        <f>'2022'!E40</f>
        <v>0</v>
      </c>
      <c r="F40" s="38">
        <f>+'2022'!F40+'2022'!H40</f>
        <v>0</v>
      </c>
      <c r="G40" s="38">
        <f t="shared" si="0"/>
        <v>0</v>
      </c>
      <c r="H40" s="38"/>
      <c r="I40" s="38">
        <f>'2022'!T40</f>
        <v>0</v>
      </c>
      <c r="J40" s="38">
        <f>'2022'!J40</f>
        <v>0</v>
      </c>
      <c r="K40" s="39">
        <f>'2022'!K40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'2022'!A41</f>
        <v>0</v>
      </c>
      <c r="B41" s="38">
        <f>'2022'!B41</f>
        <v>0</v>
      </c>
      <c r="C41" s="39">
        <f>'2022'!C41</f>
        <v>0</v>
      </c>
      <c r="D41" s="38">
        <f>'2022'!D41</f>
        <v>0</v>
      </c>
      <c r="E41" s="38">
        <f>'2022'!E41</f>
        <v>0</v>
      </c>
      <c r="F41" s="38">
        <f>+'2022'!F41+'2022'!H41</f>
        <v>0</v>
      </c>
      <c r="G41" s="38">
        <f t="shared" si="0"/>
        <v>0</v>
      </c>
      <c r="H41" s="38"/>
      <c r="I41" s="38">
        <f>'2022'!T41</f>
        <v>0</v>
      </c>
      <c r="J41" s="38">
        <f>'2022'!J41</f>
        <v>0</v>
      </c>
      <c r="K41" s="39">
        <f>'2022'!K41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'2022'!A42</f>
        <v>0</v>
      </c>
      <c r="B42" s="38">
        <f>'2022'!B42</f>
        <v>0</v>
      </c>
      <c r="C42" s="39">
        <f>'2022'!C42</f>
        <v>0</v>
      </c>
      <c r="D42" s="38">
        <f>'2022'!D42</f>
        <v>0</v>
      </c>
      <c r="E42" s="38">
        <f>'2022'!E42</f>
        <v>0</v>
      </c>
      <c r="F42" s="38">
        <f>+'2022'!F42+'2022'!H42</f>
        <v>0</v>
      </c>
      <c r="G42" s="38">
        <f t="shared" si="0"/>
        <v>0</v>
      </c>
      <c r="H42" s="38"/>
      <c r="I42" s="38">
        <f>'2022'!T42</f>
        <v>0</v>
      </c>
      <c r="J42" s="38">
        <f>'2022'!J42</f>
        <v>0</v>
      </c>
      <c r="K42" s="39">
        <f>'2022'!K42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'2022'!A43</f>
        <v>0</v>
      </c>
      <c r="B43" s="38">
        <f>'2022'!B43</f>
        <v>0</v>
      </c>
      <c r="C43" s="39">
        <f>'2022'!C43</f>
        <v>0</v>
      </c>
      <c r="D43" s="38">
        <f>'2022'!D43</f>
        <v>0</v>
      </c>
      <c r="E43" s="38">
        <f>'2022'!E43</f>
        <v>0</v>
      </c>
      <c r="F43" s="38">
        <f>+'2022'!F43+'2022'!H43</f>
        <v>0</v>
      </c>
      <c r="G43" s="38">
        <f t="shared" si="0"/>
        <v>0</v>
      </c>
      <c r="H43" s="38"/>
      <c r="I43" s="38">
        <f>'2022'!T43</f>
        <v>0</v>
      </c>
      <c r="J43" s="38">
        <f>'2022'!J43</f>
        <v>0</v>
      </c>
      <c r="K43" s="39">
        <f>'2022'!K43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'2022'!A44</f>
        <v>0</v>
      </c>
      <c r="B44" s="38">
        <f>'2022'!B44</f>
        <v>0</v>
      </c>
      <c r="C44" s="39">
        <f>'2022'!C44</f>
        <v>0</v>
      </c>
      <c r="D44" s="38">
        <f>'2022'!D44</f>
        <v>0</v>
      </c>
      <c r="E44" s="38">
        <f>'2022'!E44</f>
        <v>0</v>
      </c>
      <c r="F44" s="38">
        <f>+'2022'!F44+'2022'!H44</f>
        <v>0</v>
      </c>
      <c r="G44" s="38">
        <f t="shared" si="0"/>
        <v>0</v>
      </c>
      <c r="H44" s="38"/>
      <c r="I44" s="38">
        <f>'2022'!T44</f>
        <v>0</v>
      </c>
      <c r="J44" s="38">
        <f>'2022'!J44</f>
        <v>0</v>
      </c>
      <c r="K44" s="39">
        <f>'2022'!K44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'2022'!A45</f>
        <v>0</v>
      </c>
      <c r="B45" s="38">
        <f>'2022'!B45</f>
        <v>0</v>
      </c>
      <c r="C45" s="39">
        <f>'2022'!C45</f>
        <v>0</v>
      </c>
      <c r="D45" s="38">
        <f>'2022'!D45</f>
        <v>0</v>
      </c>
      <c r="E45" s="38">
        <f>'2022'!E45</f>
        <v>0</v>
      </c>
      <c r="F45" s="38">
        <f>+'2022'!F45+'2022'!H45</f>
        <v>0</v>
      </c>
      <c r="G45" s="38">
        <f t="shared" si="0"/>
        <v>0</v>
      </c>
      <c r="H45" s="38"/>
      <c r="I45" s="38">
        <f>'2022'!T45</f>
        <v>0</v>
      </c>
      <c r="J45" s="38">
        <f>'2022'!J45</f>
        <v>0</v>
      </c>
      <c r="K45" s="39">
        <f>'2022'!K45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'2022'!A46</f>
        <v>0</v>
      </c>
      <c r="B46" s="38">
        <f>'2022'!B46</f>
        <v>0</v>
      </c>
      <c r="C46" s="39">
        <f>'2022'!C46</f>
        <v>0</v>
      </c>
      <c r="D46" s="38">
        <f>'2022'!D46</f>
        <v>0</v>
      </c>
      <c r="E46" s="38">
        <f>'2022'!E46</f>
        <v>0</v>
      </c>
      <c r="F46" s="38">
        <f>+'2022'!F46+'2022'!H46</f>
        <v>0</v>
      </c>
      <c r="G46" s="38">
        <f t="shared" si="0"/>
        <v>0</v>
      </c>
      <c r="H46" s="38"/>
      <c r="I46" s="38">
        <f>'2022'!T46</f>
        <v>0</v>
      </c>
      <c r="J46" s="38">
        <f>'2022'!J46</f>
        <v>0</v>
      </c>
      <c r="K46" s="39">
        <f>'2022'!K46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'2022'!A47</f>
        <v>0</v>
      </c>
      <c r="B47" s="38">
        <f>'2022'!B47</f>
        <v>0</v>
      </c>
      <c r="C47" s="39">
        <f>'2022'!C47</f>
        <v>0</v>
      </c>
      <c r="D47" s="38">
        <f>'2022'!D47</f>
        <v>0</v>
      </c>
      <c r="E47" s="38">
        <f>'2022'!E47</f>
        <v>0</v>
      </c>
      <c r="F47" s="38">
        <f>+'2022'!F47+'2022'!H47</f>
        <v>0</v>
      </c>
      <c r="G47" s="38">
        <f t="shared" si="0"/>
        <v>0</v>
      </c>
      <c r="H47" s="38"/>
      <c r="I47" s="38">
        <f>'2022'!T47</f>
        <v>0</v>
      </c>
      <c r="J47" s="38">
        <f>'2022'!J47</f>
        <v>0</v>
      </c>
      <c r="K47" s="39">
        <f>'2022'!K47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'2022'!A48</f>
        <v>0</v>
      </c>
      <c r="B48" s="38">
        <f>'2022'!B48</f>
        <v>0</v>
      </c>
      <c r="C48" s="39">
        <f>'2022'!C48</f>
        <v>0</v>
      </c>
      <c r="D48" s="38">
        <f>'2022'!D48</f>
        <v>0</v>
      </c>
      <c r="E48" s="38">
        <f>'2022'!E48</f>
        <v>0</v>
      </c>
      <c r="F48" s="38">
        <f>+'2022'!F48+'2022'!H48</f>
        <v>0</v>
      </c>
      <c r="G48" s="38">
        <f t="shared" si="0"/>
        <v>0</v>
      </c>
      <c r="H48" s="38"/>
      <c r="I48" s="38">
        <f>'2022'!T48</f>
        <v>0</v>
      </c>
      <c r="J48" s="38">
        <f>'2022'!J48</f>
        <v>0</v>
      </c>
      <c r="K48" s="39">
        <f>'2022'!K48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'2022'!A49</f>
        <v>0</v>
      </c>
      <c r="B49" s="38">
        <f>'2022'!B49</f>
        <v>0</v>
      </c>
      <c r="C49" s="39">
        <f>'2022'!C49</f>
        <v>0</v>
      </c>
      <c r="D49" s="38">
        <f>'2022'!D49</f>
        <v>0</v>
      </c>
      <c r="E49" s="38">
        <f>'2022'!E49</f>
        <v>0</v>
      </c>
      <c r="F49" s="38">
        <f>+'2022'!F49+'2022'!H49</f>
        <v>0</v>
      </c>
      <c r="G49" s="38">
        <f t="shared" si="0"/>
        <v>0</v>
      </c>
      <c r="H49" s="38"/>
      <c r="I49" s="38">
        <f>'2022'!T49</f>
        <v>0</v>
      </c>
      <c r="J49" s="38">
        <f>'2022'!J49</f>
        <v>0</v>
      </c>
      <c r="K49" s="39">
        <f>'2022'!K49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'2022'!A50</f>
        <v>0</v>
      </c>
      <c r="B50" s="38">
        <f>'2022'!B50</f>
        <v>0</v>
      </c>
      <c r="C50" s="39">
        <f>'2022'!C50</f>
        <v>0</v>
      </c>
      <c r="D50" s="38">
        <f>'2022'!D50</f>
        <v>0</v>
      </c>
      <c r="E50" s="38">
        <f>'2022'!E50</f>
        <v>0</v>
      </c>
      <c r="F50" s="38">
        <f>+'2022'!F50+'2022'!H50</f>
        <v>0</v>
      </c>
      <c r="G50" s="38">
        <f t="shared" si="0"/>
        <v>0</v>
      </c>
      <c r="H50" s="38"/>
      <c r="I50" s="38">
        <f>'2022'!T50</f>
        <v>0</v>
      </c>
      <c r="J50" s="38">
        <f>'2022'!J50</f>
        <v>0</v>
      </c>
      <c r="K50" s="39">
        <f>'2022'!K50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'2022'!A51</f>
        <v>0</v>
      </c>
      <c r="B51" s="38">
        <f>'2022'!B51</f>
        <v>0</v>
      </c>
      <c r="C51" s="39">
        <f>'2022'!C51</f>
        <v>0</v>
      </c>
      <c r="D51" s="38">
        <f>'2022'!D51</f>
        <v>0</v>
      </c>
      <c r="E51" s="38">
        <f>'2022'!E51</f>
        <v>0</v>
      </c>
      <c r="F51" s="38">
        <f>+'2022'!F51+'2022'!H51</f>
        <v>0</v>
      </c>
      <c r="G51" s="38">
        <f t="shared" si="0"/>
        <v>0</v>
      </c>
      <c r="H51" s="38"/>
      <c r="I51" s="38">
        <f>'2022'!T51</f>
        <v>0</v>
      </c>
      <c r="J51" s="38">
        <f>'2022'!J51</f>
        <v>0</v>
      </c>
      <c r="K51" s="39">
        <f>'2022'!K51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'2022'!A52</f>
        <v>0</v>
      </c>
      <c r="B52" s="38">
        <f>'2022'!B52</f>
        <v>0</v>
      </c>
      <c r="C52" s="39">
        <f>'2022'!C52</f>
        <v>0</v>
      </c>
      <c r="D52" s="38">
        <f>'2022'!D52</f>
        <v>0</v>
      </c>
      <c r="E52" s="38">
        <f>'2022'!E52</f>
        <v>0</v>
      </c>
      <c r="F52" s="38">
        <f>+'2022'!F52+'2022'!H52</f>
        <v>0</v>
      </c>
      <c r="G52" s="38">
        <f t="shared" si="0"/>
        <v>0</v>
      </c>
      <c r="H52" s="38"/>
      <c r="I52" s="38">
        <f>'2022'!T52</f>
        <v>0</v>
      </c>
      <c r="J52" s="38">
        <f>'2022'!J52</f>
        <v>0</v>
      </c>
      <c r="K52" s="39">
        <f>'2022'!K52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'2022'!A53</f>
        <v>0</v>
      </c>
      <c r="B53" s="38">
        <f>'2022'!B53</f>
        <v>0</v>
      </c>
      <c r="C53" s="39">
        <f>'2022'!C53</f>
        <v>0</v>
      </c>
      <c r="D53" s="38">
        <f>'2022'!D53</f>
        <v>0</v>
      </c>
      <c r="E53" s="38">
        <f>'2022'!E53</f>
        <v>0</v>
      </c>
      <c r="F53" s="38">
        <f>+'2022'!F53+'2022'!H53</f>
        <v>0</v>
      </c>
      <c r="G53" s="38">
        <f t="shared" si="0"/>
        <v>0</v>
      </c>
      <c r="H53" s="38"/>
      <c r="I53" s="38">
        <f>'2022'!T53</f>
        <v>0</v>
      </c>
      <c r="J53" s="38">
        <f>'2022'!J53</f>
        <v>0</v>
      </c>
      <c r="K53" s="39">
        <f>'2022'!K53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2023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1131175.0332787777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31577.427786870339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1131175.0332787777</v>
      </c>
      <c r="T54" s="61">
        <f>SUM(T3:T52)</f>
        <v>1099597.6054919076</v>
      </c>
      <c r="U54" s="58"/>
    </row>
  </sheetData>
  <conditionalFormatting sqref="A3:K53">
    <cfRule type="cellIs" dxfId="29" priority="12" operator="equal">
      <formula>0</formula>
    </cfRule>
  </conditionalFormatting>
  <conditionalFormatting sqref="N3:N53 U3:U53">
    <cfRule type="cellIs" dxfId="28" priority="3" operator="equal">
      <formula>"abgelaufen"</formula>
    </cfRule>
  </conditionalFormatting>
  <conditionalFormatting sqref="U3:U53">
    <cfRule type="cellIs" dxfId="27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'2017'!K1+7</f>
        <v>2024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2024</v>
      </c>
      <c r="I2" s="40" t="str">
        <f>"Bestandeswert 
Anfang "&amp;K1</f>
        <v>Bestandeswert 
Anfang 2024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2024</v>
      </c>
      <c r="O2" s="43" t="s">
        <v>7</v>
      </c>
      <c r="P2" s="40" t="str">
        <f>"Abschreibung
im Jahr "&amp;K1</f>
        <v>Abschreibung
im Jahr 2024</v>
      </c>
      <c r="Q2" s="40" t="str">
        <f>"zusätzliche Abschreibungen im Jahr "&amp;K1</f>
        <v>zusätzliche Abschreibungen im Jahr 2024</v>
      </c>
      <c r="R2" s="42" t="str">
        <f>"kumulierte
Abschreibungen
Ende "&amp;K1</f>
        <v>kumulierte
Abschreibungen
Ende 2024</v>
      </c>
      <c r="S2" s="44" t="str">
        <f>"Buchwert
Anfang " &amp;K1</f>
        <v>Buchwert
Anfang 2024</v>
      </c>
      <c r="T2" s="40" t="str">
        <f>"Buchwert 
ohne Neuinvest.
Ende "&amp;K1</f>
        <v>Buchwert 
ohne Neuinvest.
Ende 2024</v>
      </c>
      <c r="U2" s="45" t="str">
        <f>"Rest-ND
Ende "&amp;K1</f>
        <v>Rest-ND
Ende 2024</v>
      </c>
    </row>
    <row r="3" spans="1:21" x14ac:dyDescent="0.2">
      <c r="A3" s="65" t="str">
        <f>'2023'!A3</f>
        <v>xxx</v>
      </c>
      <c r="B3" s="38" t="str">
        <f>'2023'!B3</f>
        <v>Pumpwerk …..</v>
      </c>
      <c r="C3" s="39">
        <f>'2023'!C3</f>
        <v>1950</v>
      </c>
      <c r="D3" s="38">
        <f>'2023'!D3</f>
        <v>0</v>
      </c>
      <c r="E3" s="38">
        <f>'2023'!E3</f>
        <v>0</v>
      </c>
      <c r="F3" s="38">
        <f>+'2023'!F3+'2023'!H3</f>
        <v>0</v>
      </c>
      <c r="G3" s="38">
        <f t="shared" ref="G3:G53" si="0">+D3-E3-F3</f>
        <v>0</v>
      </c>
      <c r="H3" s="38"/>
      <c r="I3" s="38">
        <f>'2023'!T3</f>
        <v>0</v>
      </c>
      <c r="J3" s="38">
        <f>'2023'!J3</f>
        <v>25</v>
      </c>
      <c r="K3" s="39">
        <f>'2023'!K3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'2023'!A4</f>
        <v>xxx</v>
      </c>
      <c r="B4" s="38" t="str">
        <f>'2023'!B4</f>
        <v>Pumpwerk …..</v>
      </c>
      <c r="C4" s="39">
        <f>'2023'!C4</f>
        <v>2010</v>
      </c>
      <c r="D4" s="38">
        <f>'2023'!D4</f>
        <v>254250</v>
      </c>
      <c r="E4" s="38">
        <f>'2023'!E4</f>
        <v>0</v>
      </c>
      <c r="F4" s="38">
        <f>+'2023'!F4+'2023'!H4</f>
        <v>0</v>
      </c>
      <c r="G4" s="38">
        <f t="shared" si="0"/>
        <v>254250</v>
      </c>
      <c r="H4" s="38"/>
      <c r="I4" s="38">
        <f>'2023'!T4</f>
        <v>122040</v>
      </c>
      <c r="J4" s="38">
        <f>'2023'!J4</f>
        <v>25</v>
      </c>
      <c r="K4" s="39">
        <f>'2023'!K4</f>
        <v>2017</v>
      </c>
      <c r="L4" s="22">
        <f t="shared" si="1"/>
        <v>2011</v>
      </c>
      <c r="M4" s="22">
        <f t="shared" si="2"/>
        <v>2035</v>
      </c>
      <c r="N4" s="23">
        <f t="shared" si="3"/>
        <v>14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142380</v>
      </c>
      <c r="S4" s="27">
        <f t="shared" si="7"/>
        <v>122040</v>
      </c>
      <c r="T4" s="25">
        <f t="shared" si="8"/>
        <v>111870</v>
      </c>
      <c r="U4" s="23">
        <f t="shared" si="9"/>
        <v>11</v>
      </c>
    </row>
    <row r="5" spans="1:21" x14ac:dyDescent="0.2">
      <c r="A5" s="65">
        <f>'2023'!A5</f>
        <v>0</v>
      </c>
      <c r="B5" s="38">
        <f>'2023'!B5</f>
        <v>0</v>
      </c>
      <c r="C5" s="39">
        <f>'2023'!C5</f>
        <v>0</v>
      </c>
      <c r="D5" s="38">
        <f>'2023'!D5</f>
        <v>0</v>
      </c>
      <c r="E5" s="38">
        <f>'2023'!E5</f>
        <v>0</v>
      </c>
      <c r="F5" s="38">
        <f>+'2023'!F5+'2023'!H5</f>
        <v>0</v>
      </c>
      <c r="G5" s="38">
        <f t="shared" si="0"/>
        <v>0</v>
      </c>
      <c r="H5" s="38"/>
      <c r="I5" s="38">
        <f>'2023'!T5</f>
        <v>0</v>
      </c>
      <c r="J5" s="38">
        <f>'2023'!J5</f>
        <v>0</v>
      </c>
      <c r="K5" s="39">
        <f>'2023'!K5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'2023'!A6</f>
        <v>xxx</v>
      </c>
      <c r="B6" s="38" t="str">
        <f>'2023'!B6</f>
        <v>Reservoir ……</v>
      </c>
      <c r="C6" s="39">
        <f>'2023'!C6</f>
        <v>1995</v>
      </c>
      <c r="D6" s="38">
        <f>'2023'!D6</f>
        <v>18420</v>
      </c>
      <c r="E6" s="38">
        <f>'2023'!E6</f>
        <v>0</v>
      </c>
      <c r="F6" s="38">
        <f>+'2023'!F6+'2023'!H6</f>
        <v>0</v>
      </c>
      <c r="G6" s="38">
        <f t="shared" si="0"/>
        <v>18420</v>
      </c>
      <c r="H6" s="38"/>
      <c r="I6" s="38">
        <f>'2023'!T6</f>
        <v>0</v>
      </c>
      <c r="J6" s="38">
        <f>'2023'!J6</f>
        <v>25</v>
      </c>
      <c r="K6" s="39">
        <f>'2023'!K6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'2023'!A7</f>
        <v>xxx</v>
      </c>
      <c r="B7" s="38" t="str">
        <f>'2023'!B7</f>
        <v>Reservoir ……</v>
      </c>
      <c r="C7" s="39">
        <f>'2023'!C7</f>
        <v>2000</v>
      </c>
      <c r="D7" s="38">
        <f>'2023'!D7</f>
        <v>54880</v>
      </c>
      <c r="E7" s="38">
        <f>'2023'!E7</f>
        <v>0</v>
      </c>
      <c r="F7" s="38">
        <f>+'2023'!F7+'2023'!H7</f>
        <v>0</v>
      </c>
      <c r="G7" s="38">
        <f t="shared" si="0"/>
        <v>54880</v>
      </c>
      <c r="H7" s="38"/>
      <c r="I7" s="38">
        <f>'2023'!T7</f>
        <v>4390.4444444444434</v>
      </c>
      <c r="J7" s="38">
        <f>'2023'!J7</f>
        <v>25</v>
      </c>
      <c r="K7" s="39">
        <f>'2023'!K7</f>
        <v>2017</v>
      </c>
      <c r="L7" s="22">
        <f t="shared" si="1"/>
        <v>2001</v>
      </c>
      <c r="M7" s="22">
        <f t="shared" si="2"/>
        <v>2025</v>
      </c>
      <c r="N7" s="23">
        <f t="shared" si="3"/>
        <v>24</v>
      </c>
      <c r="O7" s="24">
        <f t="shared" si="4"/>
        <v>2195.2222222222217</v>
      </c>
      <c r="P7" s="25">
        <f t="shared" si="5"/>
        <v>2195.2222222222217</v>
      </c>
      <c r="Q7" s="25"/>
      <c r="R7" s="26">
        <f t="shared" si="6"/>
        <v>52684.777777777774</v>
      </c>
      <c r="S7" s="27">
        <f t="shared" si="7"/>
        <v>4390.4444444444434</v>
      </c>
      <c r="T7" s="25">
        <f t="shared" si="8"/>
        <v>2195.2222222222217</v>
      </c>
      <c r="U7" s="23">
        <f t="shared" si="9"/>
        <v>1</v>
      </c>
    </row>
    <row r="8" spans="1:21" x14ac:dyDescent="0.2">
      <c r="A8" s="65">
        <f>'2023'!A8</f>
        <v>0</v>
      </c>
      <c r="B8" s="38">
        <f>'2023'!B8</f>
        <v>0</v>
      </c>
      <c r="C8" s="39">
        <f>'2023'!C8</f>
        <v>0</v>
      </c>
      <c r="D8" s="38">
        <f>'2023'!D8</f>
        <v>0</v>
      </c>
      <c r="E8" s="38">
        <f>'2023'!E8</f>
        <v>0</v>
      </c>
      <c r="F8" s="38">
        <f>+'2023'!F8+'2023'!H8</f>
        <v>0</v>
      </c>
      <c r="G8" s="38">
        <f t="shared" si="0"/>
        <v>0</v>
      </c>
      <c r="H8" s="38"/>
      <c r="I8" s="38">
        <f>'2023'!T8</f>
        <v>0</v>
      </c>
      <c r="J8" s="38">
        <f>'2023'!J8</f>
        <v>0</v>
      </c>
      <c r="K8" s="39">
        <f>'2023'!K8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'2023'!A9</f>
        <v>xxx</v>
      </c>
      <c r="B9" s="38" t="str">
        <f>'2023'!B9</f>
        <v>Wasserleitung ….</v>
      </c>
      <c r="C9" s="39">
        <f>'2023'!C9</f>
        <v>2012</v>
      </c>
      <c r="D9" s="38">
        <f>'2023'!D9</f>
        <v>336610</v>
      </c>
      <c r="E9" s="38">
        <f>'2023'!E9</f>
        <v>0</v>
      </c>
      <c r="F9" s="38">
        <f>+'2023'!F9+'2023'!H9</f>
        <v>36950</v>
      </c>
      <c r="G9" s="38">
        <f t="shared" si="0"/>
        <v>299660</v>
      </c>
      <c r="H9" s="38"/>
      <c r="I9" s="38">
        <f>'2023'!T9</f>
        <v>184153.84615384619</v>
      </c>
      <c r="J9" s="38">
        <v>30</v>
      </c>
      <c r="K9" s="39">
        <f>'2023'!K9</f>
        <v>2017</v>
      </c>
      <c r="L9" s="22">
        <f t="shared" si="1"/>
        <v>2013</v>
      </c>
      <c r="M9" s="22">
        <f t="shared" si="2"/>
        <v>2042</v>
      </c>
      <c r="N9" s="23">
        <f t="shared" si="3"/>
        <v>12</v>
      </c>
      <c r="O9" s="24">
        <f t="shared" si="4"/>
        <v>9692.3076923076933</v>
      </c>
      <c r="P9" s="25">
        <f t="shared" si="5"/>
        <v>9692.3076923076933</v>
      </c>
      <c r="Q9" s="25"/>
      <c r="R9" s="26">
        <f t="shared" si="6"/>
        <v>125198.4615384615</v>
      </c>
      <c r="S9" s="27">
        <f t="shared" si="7"/>
        <v>184153.84615384619</v>
      </c>
      <c r="T9" s="25">
        <f t="shared" si="8"/>
        <v>174461.5384615385</v>
      </c>
      <c r="U9" s="23">
        <f t="shared" si="9"/>
        <v>18</v>
      </c>
    </row>
    <row r="10" spans="1:21" x14ac:dyDescent="0.2">
      <c r="A10" s="65" t="str">
        <f>'2023'!A10</f>
        <v>xxx</v>
      </c>
      <c r="B10" s="38" t="str">
        <f>'2023'!B10</f>
        <v>Wasserleitung ….</v>
      </c>
      <c r="C10" s="39">
        <f>'2023'!C10</f>
        <v>2008</v>
      </c>
      <c r="D10" s="38">
        <f>'2023'!D10</f>
        <v>1980</v>
      </c>
      <c r="E10" s="38">
        <f>'2023'!E10</f>
        <v>0</v>
      </c>
      <c r="F10" s="38">
        <f>+'2023'!F10+'2023'!H10</f>
        <v>1980</v>
      </c>
      <c r="G10" s="38">
        <f t="shared" si="0"/>
        <v>0</v>
      </c>
      <c r="H10" s="38"/>
      <c r="I10" s="38">
        <f>'2023'!T10</f>
        <v>0</v>
      </c>
      <c r="J10" s="38">
        <v>30</v>
      </c>
      <c r="K10" s="39">
        <f>'2023'!K10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16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'2023'!A11</f>
        <v>xxx</v>
      </c>
      <c r="B11" s="38" t="str">
        <f>'2023'!B11</f>
        <v>Wasserleitung ….</v>
      </c>
      <c r="C11" s="39">
        <f>'2023'!C11</f>
        <v>2015</v>
      </c>
      <c r="D11" s="38">
        <f>'2023'!D11</f>
        <v>116870</v>
      </c>
      <c r="E11" s="38">
        <f>'2023'!E11</f>
        <v>0</v>
      </c>
      <c r="F11" s="38">
        <f>+'2023'!F11+'2023'!H11</f>
        <v>0</v>
      </c>
      <c r="G11" s="38">
        <f t="shared" si="0"/>
        <v>116870</v>
      </c>
      <c r="H11" s="38"/>
      <c r="I11" s="38">
        <f>'2023'!T11</f>
        <v>80608</v>
      </c>
      <c r="J11" s="38">
        <v>30</v>
      </c>
      <c r="K11" s="39">
        <f>'2023'!K11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9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39926</v>
      </c>
      <c r="S11" s="27">
        <f t="shared" si="7"/>
        <v>80608</v>
      </c>
      <c r="T11" s="25">
        <f t="shared" si="8"/>
        <v>76944</v>
      </c>
      <c r="U11" s="23">
        <f t="shared" si="9"/>
        <v>21</v>
      </c>
    </row>
    <row r="12" spans="1:21" x14ac:dyDescent="0.2">
      <c r="A12" s="65" t="str">
        <f>'2023'!A12</f>
        <v>xxx</v>
      </c>
      <c r="B12" s="38" t="str">
        <f>'2023'!B12</f>
        <v>Wasserleitung ….</v>
      </c>
      <c r="C12" s="39">
        <f>'2023'!C12</f>
        <v>2008</v>
      </c>
      <c r="D12" s="38">
        <f>'2023'!D12</f>
        <v>1300</v>
      </c>
      <c r="E12" s="38">
        <f>'2023'!E12</f>
        <v>0</v>
      </c>
      <c r="F12" s="38">
        <f>+'2023'!F12+'2023'!H12</f>
        <v>1300</v>
      </c>
      <c r="G12" s="38">
        <f t="shared" si="0"/>
        <v>0</v>
      </c>
      <c r="H12" s="38"/>
      <c r="I12" s="38">
        <f>'2023'!T12</f>
        <v>0</v>
      </c>
      <c r="J12" s="38">
        <v>30</v>
      </c>
      <c r="K12" s="39">
        <f>'2023'!K12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16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'2023'!A13</f>
        <v>xxx</v>
      </c>
      <c r="B13" s="38" t="str">
        <f>'2023'!B13</f>
        <v>Wasserleitung ….</v>
      </c>
      <c r="C13" s="39">
        <f>'2023'!C13</f>
        <v>2009</v>
      </c>
      <c r="D13" s="38">
        <f>'2023'!D13</f>
        <v>89770</v>
      </c>
      <c r="E13" s="38">
        <f>'2023'!E13</f>
        <v>0</v>
      </c>
      <c r="F13" s="38">
        <f>+'2023'!F13+'2023'!H13</f>
        <v>89770</v>
      </c>
      <c r="G13" s="38">
        <f t="shared" si="0"/>
        <v>0</v>
      </c>
      <c r="H13" s="38"/>
      <c r="I13" s="38">
        <f>'2023'!T13</f>
        <v>0</v>
      </c>
      <c r="J13" s="38">
        <v>30</v>
      </c>
      <c r="K13" s="39">
        <f>'2023'!K13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15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'2023'!A14</f>
        <v>xxx</v>
      </c>
      <c r="B14" s="38" t="str">
        <f>'2023'!B14</f>
        <v>Wasserleitung ….</v>
      </c>
      <c r="C14" s="39">
        <f>'2023'!C14</f>
        <v>2016</v>
      </c>
      <c r="D14" s="38">
        <f>'2023'!D14</f>
        <v>88778.85</v>
      </c>
      <c r="E14" s="38">
        <f>'2023'!E14</f>
        <v>0</v>
      </c>
      <c r="F14" s="38">
        <f>+'2023'!F14+'2023'!H14</f>
        <v>0</v>
      </c>
      <c r="G14" s="38">
        <f t="shared" si="0"/>
        <v>88778.85</v>
      </c>
      <c r="H14" s="38"/>
      <c r="I14" s="38">
        <f>'2023'!T14</f>
        <v>68063.89999999998</v>
      </c>
      <c r="J14" s="38">
        <v>30</v>
      </c>
      <c r="K14" s="39">
        <f>'2023'!K14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8</v>
      </c>
      <c r="O14" s="24">
        <f t="shared" si="4"/>
        <v>2959.2999999999993</v>
      </c>
      <c r="P14" s="25">
        <f t="shared" si="5"/>
        <v>2959.2999999999993</v>
      </c>
      <c r="Q14" s="25"/>
      <c r="R14" s="26">
        <f t="shared" si="6"/>
        <v>23674.250000000025</v>
      </c>
      <c r="S14" s="27">
        <f t="shared" si="7"/>
        <v>68063.89999999998</v>
      </c>
      <c r="T14" s="25">
        <f t="shared" si="8"/>
        <v>65104.599999999977</v>
      </c>
      <c r="U14" s="23">
        <f t="shared" si="9"/>
        <v>22</v>
      </c>
    </row>
    <row r="15" spans="1:21" x14ac:dyDescent="0.2">
      <c r="A15" s="65" t="str">
        <f>'2023'!A15</f>
        <v>xxx</v>
      </c>
      <c r="B15" s="38" t="str">
        <f>'2023'!B15</f>
        <v>Wasserleitung ….</v>
      </c>
      <c r="C15" s="39">
        <f>'2023'!C15</f>
        <v>2016</v>
      </c>
      <c r="D15" s="38">
        <f>'2023'!D15</f>
        <v>3249.05</v>
      </c>
      <c r="E15" s="38">
        <f>'2023'!E15</f>
        <v>0</v>
      </c>
      <c r="F15" s="38">
        <f>+'2023'!F15+'2023'!H15</f>
        <v>0</v>
      </c>
      <c r="G15" s="38">
        <f t="shared" si="0"/>
        <v>3249.05</v>
      </c>
      <c r="H15" s="38"/>
      <c r="I15" s="38">
        <f>'2023'!T15</f>
        <v>2490.8999999999987</v>
      </c>
      <c r="J15" s="38">
        <v>30</v>
      </c>
      <c r="K15" s="39">
        <f>'2023'!K15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8</v>
      </c>
      <c r="O15" s="24">
        <f t="shared" si="4"/>
        <v>108.29999999999994</v>
      </c>
      <c r="P15" s="25">
        <f t="shared" si="5"/>
        <v>108.29999999999994</v>
      </c>
      <c r="Q15" s="25"/>
      <c r="R15" s="26">
        <f t="shared" si="6"/>
        <v>866.45000000000141</v>
      </c>
      <c r="S15" s="27">
        <f t="shared" si="7"/>
        <v>2490.8999999999987</v>
      </c>
      <c r="T15" s="25">
        <f t="shared" si="8"/>
        <v>2382.599999999999</v>
      </c>
      <c r="U15" s="23">
        <f t="shared" si="9"/>
        <v>22</v>
      </c>
    </row>
    <row r="16" spans="1:21" x14ac:dyDescent="0.2">
      <c r="A16" s="65">
        <f>'2023'!A16</f>
        <v>0</v>
      </c>
      <c r="B16" s="38">
        <f>'2023'!B16</f>
        <v>0</v>
      </c>
      <c r="C16" s="39">
        <f>'2023'!C16</f>
        <v>0</v>
      </c>
      <c r="D16" s="38">
        <f>'2023'!D16</f>
        <v>0</v>
      </c>
      <c r="E16" s="38">
        <f>'2023'!E16</f>
        <v>0</v>
      </c>
      <c r="F16" s="38">
        <f>+'2023'!F16+'2023'!H16</f>
        <v>0</v>
      </c>
      <c r="G16" s="38">
        <f t="shared" si="0"/>
        <v>0</v>
      </c>
      <c r="H16" s="38"/>
      <c r="I16" s="38">
        <f>'2023'!T16</f>
        <v>0</v>
      </c>
      <c r="J16" s="38">
        <f>'2023'!J16</f>
        <v>0</v>
      </c>
      <c r="K16" s="39">
        <f>'2023'!K16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'2023'!A17</f>
        <v>xxx</v>
      </c>
      <c r="B17" s="38" t="str">
        <f>'2023'!B17</f>
        <v>Land Parzelle Nr. xy</v>
      </c>
      <c r="C17" s="39">
        <f>'2023'!C17</f>
        <v>0</v>
      </c>
      <c r="D17" s="38">
        <f>'2023'!D17</f>
        <v>0</v>
      </c>
      <c r="E17" s="38">
        <f>'2023'!E17</f>
        <v>0</v>
      </c>
      <c r="F17" s="38">
        <f>+'2023'!F17+'2023'!H17</f>
        <v>0</v>
      </c>
      <c r="G17" s="38">
        <f t="shared" si="0"/>
        <v>0</v>
      </c>
      <c r="H17" s="38"/>
      <c r="I17" s="38">
        <f>'2023'!T17</f>
        <v>0</v>
      </c>
      <c r="J17" s="38" t="str">
        <f>'2023'!J17</f>
        <v>ewig</v>
      </c>
      <c r="K17" s="39">
        <f>'2023'!K17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'2023'!A18</f>
        <v>xxx</v>
      </c>
      <c r="B18" s="38" t="str">
        <f>'2023'!B18</f>
        <v>Land Parzelle Nr. xy</v>
      </c>
      <c r="C18" s="39">
        <f>'2023'!C18</f>
        <v>0</v>
      </c>
      <c r="D18" s="38">
        <f>'2023'!D18</f>
        <v>1770</v>
      </c>
      <c r="E18" s="38">
        <f>'2023'!E18</f>
        <v>0</v>
      </c>
      <c r="F18" s="38">
        <f>+'2023'!F18+'2023'!H18</f>
        <v>0</v>
      </c>
      <c r="G18" s="38">
        <f t="shared" si="0"/>
        <v>1770</v>
      </c>
      <c r="H18" s="38"/>
      <c r="I18" s="38">
        <f>'2023'!T18</f>
        <v>1770</v>
      </c>
      <c r="J18" s="38" t="str">
        <f>'2023'!J18</f>
        <v>ewig</v>
      </c>
      <c r="K18" s="39">
        <f>'2023'!K18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'2023'!A19</f>
        <v>xxx</v>
      </c>
      <c r="B19" s="38" t="str">
        <f>'2023'!B19</f>
        <v>Land Parzelle Nr. xy</v>
      </c>
      <c r="C19" s="39">
        <f>'2023'!C19</f>
        <v>0</v>
      </c>
      <c r="D19" s="38">
        <f>'2023'!D19</f>
        <v>35957</v>
      </c>
      <c r="E19" s="38">
        <f>'2023'!E19</f>
        <v>0</v>
      </c>
      <c r="F19" s="38">
        <f>+'2023'!F19+'2023'!H19</f>
        <v>0</v>
      </c>
      <c r="G19" s="38">
        <f t="shared" si="0"/>
        <v>35957</v>
      </c>
      <c r="H19" s="38"/>
      <c r="I19" s="38">
        <f>'2023'!T19</f>
        <v>35957</v>
      </c>
      <c r="J19" s="38" t="str">
        <f>'2023'!J19</f>
        <v>ewig</v>
      </c>
      <c r="K19" s="39">
        <f>'2023'!K19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'2023'!A20</f>
        <v>xxx</v>
      </c>
      <c r="B20" s="38" t="str">
        <f>'2023'!B20</f>
        <v>Land Parzelle Nr. xy</v>
      </c>
      <c r="C20" s="39">
        <f>'2023'!C20</f>
        <v>0</v>
      </c>
      <c r="D20" s="38">
        <f>'2023'!D20</f>
        <v>63</v>
      </c>
      <c r="E20" s="38">
        <f>'2023'!E20</f>
        <v>0</v>
      </c>
      <c r="F20" s="38">
        <f>+'2023'!F20+'2023'!H20</f>
        <v>0</v>
      </c>
      <c r="G20" s="38">
        <f t="shared" si="0"/>
        <v>63</v>
      </c>
      <c r="H20" s="38"/>
      <c r="I20" s="38">
        <f>'2023'!T20</f>
        <v>63</v>
      </c>
      <c r="J20" s="38" t="str">
        <f>'2023'!J20</f>
        <v>ewig</v>
      </c>
      <c r="K20" s="39">
        <f>'2023'!K20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'2023'!A21</f>
        <v>xxx</v>
      </c>
      <c r="B21" s="38" t="str">
        <f>'2023'!B21</f>
        <v>Land Parzelle Nr. xy</v>
      </c>
      <c r="C21" s="39">
        <f>'2023'!C21</f>
        <v>0</v>
      </c>
      <c r="D21" s="38">
        <f>'2023'!D21</f>
        <v>0</v>
      </c>
      <c r="E21" s="38">
        <f>'2023'!E21</f>
        <v>0</v>
      </c>
      <c r="F21" s="38">
        <f>+'2023'!F21+'2023'!H21</f>
        <v>0</v>
      </c>
      <c r="G21" s="38">
        <f t="shared" si="0"/>
        <v>0</v>
      </c>
      <c r="H21" s="38"/>
      <c r="I21" s="38">
        <f>'2023'!T21</f>
        <v>0</v>
      </c>
      <c r="J21" s="38" t="str">
        <f>'2023'!J21</f>
        <v>ewig</v>
      </c>
      <c r="K21" s="39">
        <f>'2023'!K21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'2023'!A22</f>
        <v>xxx</v>
      </c>
      <c r="B22" s="38" t="str">
        <f>'2023'!B22</f>
        <v>Land Parzelle Nr. xy</v>
      </c>
      <c r="C22" s="39">
        <f>'2023'!C22</f>
        <v>0</v>
      </c>
      <c r="D22" s="38">
        <f>'2023'!D22</f>
        <v>298358</v>
      </c>
      <c r="E22" s="38">
        <f>'2023'!E22</f>
        <v>0</v>
      </c>
      <c r="F22" s="38">
        <f>+'2023'!F22+'2023'!H22</f>
        <v>0</v>
      </c>
      <c r="G22" s="38">
        <f t="shared" si="0"/>
        <v>298358</v>
      </c>
      <c r="H22" s="38"/>
      <c r="I22" s="38">
        <f>'2023'!T22</f>
        <v>298358</v>
      </c>
      <c r="J22" s="38" t="str">
        <f>'2023'!J22</f>
        <v>ewig</v>
      </c>
      <c r="K22" s="39">
        <f>'2023'!K22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'2023'!A23</f>
        <v>xxx</v>
      </c>
      <c r="B23" s="38" t="str">
        <f>'2023'!B23</f>
        <v>Land Parzelle Nr. xy</v>
      </c>
      <c r="C23" s="39">
        <f>'2023'!C23</f>
        <v>0</v>
      </c>
      <c r="D23" s="38">
        <f>'2023'!D23</f>
        <v>1540</v>
      </c>
      <c r="E23" s="38">
        <f>'2023'!E23</f>
        <v>0</v>
      </c>
      <c r="F23" s="38">
        <f>+'2023'!F23+'2023'!H23</f>
        <v>0</v>
      </c>
      <c r="G23" s="38">
        <f t="shared" si="0"/>
        <v>1540</v>
      </c>
      <c r="H23" s="38"/>
      <c r="I23" s="38">
        <f>'2023'!T23</f>
        <v>1540</v>
      </c>
      <c r="J23" s="38" t="str">
        <f>'2023'!J23</f>
        <v>ewig</v>
      </c>
      <c r="K23" s="39">
        <f>'2023'!K23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'2023'!A24</f>
        <v>xxx</v>
      </c>
      <c r="B24" s="38" t="str">
        <f>'2023'!B24</f>
        <v>Land Parzelle Nr. xy</v>
      </c>
      <c r="C24" s="39">
        <f>'2023'!C24</f>
        <v>0</v>
      </c>
      <c r="D24" s="38">
        <f>'2023'!D24</f>
        <v>3348</v>
      </c>
      <c r="E24" s="38">
        <f>'2023'!E24</f>
        <v>0</v>
      </c>
      <c r="F24" s="38">
        <f>+'2023'!F24+'2023'!H24</f>
        <v>0</v>
      </c>
      <c r="G24" s="38">
        <f t="shared" si="0"/>
        <v>3348</v>
      </c>
      <c r="H24" s="38"/>
      <c r="I24" s="38">
        <f>'2023'!T24</f>
        <v>3348</v>
      </c>
      <c r="J24" s="38" t="str">
        <f>'2023'!J24</f>
        <v>ewig</v>
      </c>
      <c r="K24" s="39">
        <f>'2023'!K24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'2023'!A25</f>
        <v>xxx</v>
      </c>
      <c r="B25" s="38" t="str">
        <f>'2023'!B25</f>
        <v>Land Parzelle Nr. xy</v>
      </c>
      <c r="C25" s="39">
        <f>'2023'!C25</f>
        <v>0</v>
      </c>
      <c r="D25" s="38">
        <f>'2023'!D25</f>
        <v>269</v>
      </c>
      <c r="E25" s="38">
        <f>'2023'!E25</f>
        <v>0</v>
      </c>
      <c r="F25" s="38">
        <f>+'2023'!F25+'2023'!H25</f>
        <v>0</v>
      </c>
      <c r="G25" s="38">
        <f t="shared" si="0"/>
        <v>269</v>
      </c>
      <c r="H25" s="38"/>
      <c r="I25" s="38">
        <f>'2023'!T25</f>
        <v>269</v>
      </c>
      <c r="J25" s="38" t="str">
        <f>'2023'!J25</f>
        <v>ewig</v>
      </c>
      <c r="K25" s="39">
        <f>'2023'!K25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'2023'!A26</f>
        <v>xxx</v>
      </c>
      <c r="B26" s="38" t="str">
        <f>'2023'!B26</f>
        <v>Land Parzelle Nr. xy</v>
      </c>
      <c r="C26" s="39">
        <f>'2023'!C26</f>
        <v>0</v>
      </c>
      <c r="D26" s="38">
        <f>'2023'!D26</f>
        <v>1001</v>
      </c>
      <c r="E26" s="38">
        <f>'2023'!E26</f>
        <v>0</v>
      </c>
      <c r="F26" s="38">
        <f>+'2023'!F26+'2023'!H26</f>
        <v>0</v>
      </c>
      <c r="G26" s="38">
        <f t="shared" si="0"/>
        <v>1001</v>
      </c>
      <c r="H26" s="38"/>
      <c r="I26" s="38">
        <f>'2023'!T26</f>
        <v>1001</v>
      </c>
      <c r="J26" s="38" t="str">
        <f>'2023'!J26</f>
        <v>ewig</v>
      </c>
      <c r="K26" s="39">
        <f>'2023'!K26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'2023'!A27</f>
        <v>xxx</v>
      </c>
      <c r="B27" s="38" t="str">
        <f>'2023'!B27</f>
        <v>Land Parzelle Nr. xy</v>
      </c>
      <c r="C27" s="39">
        <f>'2023'!C27</f>
        <v>0</v>
      </c>
      <c r="D27" s="38">
        <f>'2023'!D27</f>
        <v>34263</v>
      </c>
      <c r="E27" s="38">
        <f>'2023'!E27</f>
        <v>0</v>
      </c>
      <c r="F27" s="38">
        <f>+'2023'!F27+'2023'!H27</f>
        <v>0</v>
      </c>
      <c r="G27" s="38">
        <f t="shared" si="0"/>
        <v>34263</v>
      </c>
      <c r="H27" s="38"/>
      <c r="I27" s="38">
        <f>'2023'!T27</f>
        <v>34263</v>
      </c>
      <c r="J27" s="38" t="str">
        <f>'2023'!J27</f>
        <v>ewig</v>
      </c>
      <c r="K27" s="39">
        <f>'2023'!K27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'2023'!A28</f>
        <v>xxx</v>
      </c>
      <c r="B28" s="38" t="str">
        <f>'2023'!B28</f>
        <v>Wald Parzelle Nr. xy</v>
      </c>
      <c r="C28" s="39">
        <f>'2023'!C28</f>
        <v>0</v>
      </c>
      <c r="D28" s="38">
        <f>'2023'!D28</f>
        <v>63</v>
      </c>
      <c r="E28" s="38">
        <f>'2023'!E28</f>
        <v>0</v>
      </c>
      <c r="F28" s="38">
        <f>+'2023'!F28+'2023'!H28</f>
        <v>0</v>
      </c>
      <c r="G28" s="38">
        <f t="shared" si="0"/>
        <v>63</v>
      </c>
      <c r="H28" s="38"/>
      <c r="I28" s="38">
        <f>'2023'!T28</f>
        <v>63</v>
      </c>
      <c r="J28" s="38" t="str">
        <f>'2023'!J28</f>
        <v>ewig</v>
      </c>
      <c r="K28" s="39">
        <f>'2023'!K28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'2023'!A29</f>
        <v>xxx</v>
      </c>
      <c r="B29" s="38" t="str">
        <f>'2023'!B29</f>
        <v>Wald Parzelle Nr. xy</v>
      </c>
      <c r="C29" s="39">
        <f>'2023'!C29</f>
        <v>0</v>
      </c>
      <c r="D29" s="38">
        <f>'2023'!D29</f>
        <v>1116</v>
      </c>
      <c r="E29" s="38">
        <f>'2023'!E29</f>
        <v>0</v>
      </c>
      <c r="F29" s="38">
        <f>+'2023'!F29+'2023'!H29</f>
        <v>0</v>
      </c>
      <c r="G29" s="38">
        <f t="shared" si="0"/>
        <v>1116</v>
      </c>
      <c r="H29" s="38"/>
      <c r="I29" s="38">
        <f>'2023'!T29</f>
        <v>1116</v>
      </c>
      <c r="J29" s="38" t="str">
        <f>'2023'!J29</f>
        <v>ewig</v>
      </c>
      <c r="K29" s="39">
        <f>'2023'!K29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'2023'!A30</f>
        <v>xxx</v>
      </c>
      <c r="B30" s="38" t="str">
        <f>'2023'!B30</f>
        <v>Wald Parzelle Nr. xy</v>
      </c>
      <c r="C30" s="39">
        <f>'2023'!C30</f>
        <v>0</v>
      </c>
      <c r="D30" s="38">
        <f>'2023'!D30</f>
        <v>616</v>
      </c>
      <c r="E30" s="38">
        <f>'2023'!E30</f>
        <v>0</v>
      </c>
      <c r="F30" s="38">
        <f>+'2023'!F30+'2023'!H30</f>
        <v>0</v>
      </c>
      <c r="G30" s="38">
        <f t="shared" si="0"/>
        <v>616</v>
      </c>
      <c r="H30" s="38"/>
      <c r="I30" s="38">
        <f>'2023'!T30</f>
        <v>616</v>
      </c>
      <c r="J30" s="38" t="str">
        <f>'2023'!J30</f>
        <v>ewig</v>
      </c>
      <c r="K30" s="39">
        <f>'2023'!K30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'2023'!A31</f>
        <v>xxx</v>
      </c>
      <c r="B31" s="38" t="str">
        <f>'2023'!B31</f>
        <v>Wald Parzelle Nr. xy</v>
      </c>
      <c r="C31" s="39">
        <f>'2023'!C31</f>
        <v>0</v>
      </c>
      <c r="D31" s="38">
        <f>'2023'!D31</f>
        <v>385</v>
      </c>
      <c r="E31" s="38">
        <f>'2023'!E31</f>
        <v>0</v>
      </c>
      <c r="F31" s="38">
        <f>+'2023'!F31+'2023'!H31</f>
        <v>0</v>
      </c>
      <c r="G31" s="38">
        <f t="shared" si="0"/>
        <v>385</v>
      </c>
      <c r="H31" s="38"/>
      <c r="I31" s="38">
        <f>'2023'!T31</f>
        <v>385</v>
      </c>
      <c r="J31" s="38" t="str">
        <f>'2023'!J31</f>
        <v>ewig</v>
      </c>
      <c r="K31" s="39">
        <f>'2023'!K31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'2023'!A32</f>
        <v>xxx</v>
      </c>
      <c r="B32" s="38" t="str">
        <f>'2023'!B32</f>
        <v>Wald Parzelle Nr. xy</v>
      </c>
      <c r="C32" s="39">
        <f>'2023'!C32</f>
        <v>0</v>
      </c>
      <c r="D32" s="38">
        <f>'2023'!D32</f>
        <v>2310</v>
      </c>
      <c r="E32" s="38">
        <f>'2023'!E32</f>
        <v>0</v>
      </c>
      <c r="F32" s="38">
        <f>+'2023'!F32+'2023'!H32</f>
        <v>0</v>
      </c>
      <c r="G32" s="38">
        <f t="shared" si="0"/>
        <v>2310</v>
      </c>
      <c r="H32" s="38"/>
      <c r="I32" s="38">
        <f>'2023'!T32</f>
        <v>2310</v>
      </c>
      <c r="J32" s="38" t="str">
        <f>'2023'!J32</f>
        <v>ewig</v>
      </c>
      <c r="K32" s="39">
        <f>'2023'!K32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'2023'!A33</f>
        <v>xxx</v>
      </c>
      <c r="B33" s="38" t="str">
        <f>'2023'!B33</f>
        <v>Wald Parzelle Nr. xy</v>
      </c>
      <c r="C33" s="39">
        <f>'2023'!C33</f>
        <v>0</v>
      </c>
      <c r="D33" s="38">
        <f>'2023'!D33</f>
        <v>3888</v>
      </c>
      <c r="E33" s="38">
        <f>'2023'!E33</f>
        <v>0</v>
      </c>
      <c r="F33" s="38">
        <f>+'2023'!F33+'2023'!H33</f>
        <v>0</v>
      </c>
      <c r="G33" s="38">
        <f t="shared" si="0"/>
        <v>3888</v>
      </c>
      <c r="H33" s="38"/>
      <c r="I33" s="38">
        <f>'2023'!T33</f>
        <v>3888</v>
      </c>
      <c r="J33" s="38" t="str">
        <f>'2023'!J33</f>
        <v>ewig</v>
      </c>
      <c r="K33" s="39">
        <f>'2023'!K33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'2023'!A34</f>
        <v>xxx</v>
      </c>
      <c r="B34" s="38" t="str">
        <f>'2023'!B34</f>
        <v>Wald Parzelle Nr. xy</v>
      </c>
      <c r="C34" s="39">
        <f>'2023'!C34</f>
        <v>0</v>
      </c>
      <c r="D34" s="38">
        <f>'2023'!D34</f>
        <v>31.6</v>
      </c>
      <c r="E34" s="38">
        <f>'2023'!E34</f>
        <v>0</v>
      </c>
      <c r="F34" s="38">
        <f>+'2023'!F34+'2023'!H34</f>
        <v>0</v>
      </c>
      <c r="G34" s="38">
        <f t="shared" si="0"/>
        <v>31.6</v>
      </c>
      <c r="H34" s="38"/>
      <c r="I34" s="38">
        <f>'2023'!T34</f>
        <v>31.6</v>
      </c>
      <c r="J34" s="38" t="str">
        <f>'2023'!J34</f>
        <v>ewig</v>
      </c>
      <c r="K34" s="39">
        <f>'2023'!K34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'2023'!A35</f>
        <v>0</v>
      </c>
      <c r="B35" s="38">
        <f>'2023'!B35</f>
        <v>0</v>
      </c>
      <c r="C35" s="39">
        <f>'2023'!C35</f>
        <v>0</v>
      </c>
      <c r="D35" s="38">
        <f>'2023'!D35</f>
        <v>0</v>
      </c>
      <c r="E35" s="38">
        <f>'2023'!E35</f>
        <v>0</v>
      </c>
      <c r="F35" s="38">
        <f>+'2023'!F35+'2023'!H35</f>
        <v>0</v>
      </c>
      <c r="G35" s="38">
        <f t="shared" si="0"/>
        <v>0</v>
      </c>
      <c r="H35" s="38"/>
      <c r="I35" s="38">
        <f>'2023'!T35</f>
        <v>0</v>
      </c>
      <c r="J35" s="38">
        <f>'2023'!J35</f>
        <v>0</v>
      </c>
      <c r="K35" s="39">
        <f>'2023'!K35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'2023'!A36</f>
        <v>xxx</v>
      </c>
      <c r="B36" s="38" t="str">
        <f>'2023'!B36</f>
        <v>STWE Nr. xy</v>
      </c>
      <c r="C36" s="39">
        <f>'2023'!C36</f>
        <v>2010</v>
      </c>
      <c r="D36" s="38">
        <f>'2023'!D36</f>
        <v>91830</v>
      </c>
      <c r="E36" s="38">
        <f>'2023'!E36</f>
        <v>0</v>
      </c>
      <c r="F36" s="38">
        <f>+'2023'!F36+'2023'!H36</f>
        <v>0</v>
      </c>
      <c r="G36" s="38">
        <f t="shared" si="0"/>
        <v>91830</v>
      </c>
      <c r="H36" s="38"/>
      <c r="I36" s="38">
        <f>'2023'!T36</f>
        <v>79891.914893617039</v>
      </c>
      <c r="J36" s="38">
        <v>100</v>
      </c>
      <c r="K36" s="39">
        <f>'2023'!K36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14</v>
      </c>
      <c r="O36" s="24">
        <f t="shared" si="4"/>
        <v>918.29787234042578</v>
      </c>
      <c r="P36" s="25">
        <f t="shared" si="5"/>
        <v>918.29787234042578</v>
      </c>
      <c r="Q36" s="25"/>
      <c r="R36" s="26">
        <f t="shared" si="6"/>
        <v>12856.382978723388</v>
      </c>
      <c r="S36" s="27">
        <f t="shared" si="7"/>
        <v>79891.914893617039</v>
      </c>
      <c r="T36" s="25">
        <f t="shared" si="8"/>
        <v>78973.617021276616</v>
      </c>
      <c r="U36" s="23">
        <f t="shared" si="9"/>
        <v>86</v>
      </c>
    </row>
    <row r="37" spans="1:21" x14ac:dyDescent="0.2">
      <c r="A37" s="65" t="str">
        <f>'2023'!A37</f>
        <v>xxx</v>
      </c>
      <c r="B37" s="38" t="str">
        <f>'2023'!B37</f>
        <v>STWE Nr. xy</v>
      </c>
      <c r="C37" s="39">
        <f>'2023'!C37</f>
        <v>2015</v>
      </c>
      <c r="D37" s="38">
        <f>'2023'!D37</f>
        <v>93000</v>
      </c>
      <c r="E37" s="38">
        <f>'2023'!E37</f>
        <v>0</v>
      </c>
      <c r="F37" s="38">
        <f>+'2023'!F37+'2023'!H37</f>
        <v>0</v>
      </c>
      <c r="G37" s="38">
        <f t="shared" si="0"/>
        <v>93000</v>
      </c>
      <c r="H37" s="38"/>
      <c r="I37" s="38">
        <f>'2023'!T37</f>
        <v>85560</v>
      </c>
      <c r="J37" s="38">
        <v>100</v>
      </c>
      <c r="K37" s="39">
        <f>'2023'!K37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9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8370</v>
      </c>
      <c r="S37" s="27">
        <f t="shared" si="7"/>
        <v>85560</v>
      </c>
      <c r="T37" s="25">
        <f t="shared" si="8"/>
        <v>84630</v>
      </c>
      <c r="U37" s="23">
        <f t="shared" si="9"/>
        <v>91</v>
      </c>
    </row>
    <row r="38" spans="1:21" x14ac:dyDescent="0.2">
      <c r="A38" s="65" t="str">
        <f>'2023'!A38</f>
        <v>xxx</v>
      </c>
      <c r="B38" s="38" t="str">
        <f>'2023'!B38</f>
        <v>STWE Nr. xy</v>
      </c>
      <c r="C38" s="39">
        <f>'2023'!C38</f>
        <v>2016</v>
      </c>
      <c r="D38" s="38">
        <f>'2023'!D38</f>
        <v>94000</v>
      </c>
      <c r="E38" s="38">
        <f>'2023'!E38</f>
        <v>0</v>
      </c>
      <c r="F38" s="38">
        <f>+'2023'!F38+'2023'!H38</f>
        <v>0</v>
      </c>
      <c r="G38" s="38">
        <f t="shared" si="0"/>
        <v>94000</v>
      </c>
      <c r="H38" s="38"/>
      <c r="I38" s="38">
        <f>'2023'!T38</f>
        <v>87420</v>
      </c>
      <c r="J38" s="38">
        <v>100</v>
      </c>
      <c r="K38" s="39">
        <f>'2023'!K38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8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7520</v>
      </c>
      <c r="S38" s="27">
        <f t="shared" si="7"/>
        <v>87420</v>
      </c>
      <c r="T38" s="25">
        <f t="shared" si="8"/>
        <v>86480</v>
      </c>
      <c r="U38" s="23">
        <f t="shared" si="9"/>
        <v>92</v>
      </c>
    </row>
    <row r="39" spans="1:21" x14ac:dyDescent="0.2">
      <c r="A39" s="65">
        <f>'2023'!A39</f>
        <v>0</v>
      </c>
      <c r="B39" s="38">
        <f>'2023'!B39</f>
        <v>0</v>
      </c>
      <c r="C39" s="39">
        <f>'2023'!C39</f>
        <v>0</v>
      </c>
      <c r="D39" s="38">
        <f>'2023'!D39</f>
        <v>0</v>
      </c>
      <c r="E39" s="38">
        <f>'2023'!E39</f>
        <v>0</v>
      </c>
      <c r="F39" s="38">
        <f>+'2023'!F39+'2023'!H39</f>
        <v>0</v>
      </c>
      <c r="G39" s="38">
        <f t="shared" si="0"/>
        <v>0</v>
      </c>
      <c r="H39" s="38"/>
      <c r="I39" s="38">
        <f>'2023'!T39</f>
        <v>0</v>
      </c>
      <c r="J39" s="38">
        <f>'2023'!J39</f>
        <v>0</v>
      </c>
      <c r="K39" s="39">
        <f>'2023'!K39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'2023'!A40</f>
        <v>0</v>
      </c>
      <c r="B40" s="38">
        <f>'2023'!B40</f>
        <v>0</v>
      </c>
      <c r="C40" s="39">
        <f>'2023'!C40</f>
        <v>0</v>
      </c>
      <c r="D40" s="38">
        <f>'2023'!D40</f>
        <v>0</v>
      </c>
      <c r="E40" s="38">
        <f>'2023'!E40</f>
        <v>0</v>
      </c>
      <c r="F40" s="38">
        <f>+'2023'!F40+'2023'!H40</f>
        <v>0</v>
      </c>
      <c r="G40" s="38">
        <f t="shared" si="0"/>
        <v>0</v>
      </c>
      <c r="H40" s="38"/>
      <c r="I40" s="38">
        <f>'2023'!T40</f>
        <v>0</v>
      </c>
      <c r="J40" s="38">
        <f>'2023'!J40</f>
        <v>0</v>
      </c>
      <c r="K40" s="39">
        <f>'2023'!K40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'2023'!A41</f>
        <v>0</v>
      </c>
      <c r="B41" s="38">
        <f>'2023'!B41</f>
        <v>0</v>
      </c>
      <c r="C41" s="39">
        <f>'2023'!C41</f>
        <v>0</v>
      </c>
      <c r="D41" s="38">
        <f>'2023'!D41</f>
        <v>0</v>
      </c>
      <c r="E41" s="38">
        <f>'2023'!E41</f>
        <v>0</v>
      </c>
      <c r="F41" s="38">
        <f>+'2023'!F41+'2023'!H41</f>
        <v>0</v>
      </c>
      <c r="G41" s="38">
        <f t="shared" si="0"/>
        <v>0</v>
      </c>
      <c r="H41" s="38"/>
      <c r="I41" s="38">
        <f>'2023'!T41</f>
        <v>0</v>
      </c>
      <c r="J41" s="38">
        <f>'2023'!J41</f>
        <v>0</v>
      </c>
      <c r="K41" s="39">
        <f>'2023'!K41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'2023'!A42</f>
        <v>0</v>
      </c>
      <c r="B42" s="38">
        <f>'2023'!B42</f>
        <v>0</v>
      </c>
      <c r="C42" s="39">
        <f>'2023'!C42</f>
        <v>0</v>
      </c>
      <c r="D42" s="38">
        <f>'2023'!D42</f>
        <v>0</v>
      </c>
      <c r="E42" s="38">
        <f>'2023'!E42</f>
        <v>0</v>
      </c>
      <c r="F42" s="38">
        <f>+'2023'!F42+'2023'!H42</f>
        <v>0</v>
      </c>
      <c r="G42" s="38">
        <f t="shared" si="0"/>
        <v>0</v>
      </c>
      <c r="H42" s="38"/>
      <c r="I42" s="38">
        <f>'2023'!T42</f>
        <v>0</v>
      </c>
      <c r="J42" s="38">
        <f>'2023'!J42</f>
        <v>0</v>
      </c>
      <c r="K42" s="39">
        <f>'2023'!K42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'2023'!A43</f>
        <v>0</v>
      </c>
      <c r="B43" s="38">
        <f>'2023'!B43</f>
        <v>0</v>
      </c>
      <c r="C43" s="39">
        <f>'2023'!C43</f>
        <v>0</v>
      </c>
      <c r="D43" s="38">
        <f>'2023'!D43</f>
        <v>0</v>
      </c>
      <c r="E43" s="38">
        <f>'2023'!E43</f>
        <v>0</v>
      </c>
      <c r="F43" s="38">
        <f>+'2023'!F43+'2023'!H43</f>
        <v>0</v>
      </c>
      <c r="G43" s="38">
        <f t="shared" si="0"/>
        <v>0</v>
      </c>
      <c r="H43" s="38"/>
      <c r="I43" s="38">
        <f>'2023'!T43</f>
        <v>0</v>
      </c>
      <c r="J43" s="38">
        <f>'2023'!J43</f>
        <v>0</v>
      </c>
      <c r="K43" s="39">
        <f>'2023'!K43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'2023'!A44</f>
        <v>0</v>
      </c>
      <c r="B44" s="38">
        <f>'2023'!B44</f>
        <v>0</v>
      </c>
      <c r="C44" s="39">
        <f>'2023'!C44</f>
        <v>0</v>
      </c>
      <c r="D44" s="38">
        <f>'2023'!D44</f>
        <v>0</v>
      </c>
      <c r="E44" s="38">
        <f>'2023'!E44</f>
        <v>0</v>
      </c>
      <c r="F44" s="38">
        <f>+'2023'!F44+'2023'!H44</f>
        <v>0</v>
      </c>
      <c r="G44" s="38">
        <f t="shared" si="0"/>
        <v>0</v>
      </c>
      <c r="H44" s="38"/>
      <c r="I44" s="38">
        <f>'2023'!T44</f>
        <v>0</v>
      </c>
      <c r="J44" s="38">
        <f>'2023'!J44</f>
        <v>0</v>
      </c>
      <c r="K44" s="39">
        <f>'2023'!K44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'2023'!A45</f>
        <v>0</v>
      </c>
      <c r="B45" s="38">
        <f>'2023'!B45</f>
        <v>0</v>
      </c>
      <c r="C45" s="39">
        <f>'2023'!C45</f>
        <v>0</v>
      </c>
      <c r="D45" s="38">
        <f>'2023'!D45</f>
        <v>0</v>
      </c>
      <c r="E45" s="38">
        <f>'2023'!E45</f>
        <v>0</v>
      </c>
      <c r="F45" s="38">
        <f>+'2023'!F45+'2023'!H45</f>
        <v>0</v>
      </c>
      <c r="G45" s="38">
        <f t="shared" si="0"/>
        <v>0</v>
      </c>
      <c r="H45" s="38"/>
      <c r="I45" s="38">
        <f>'2023'!T45</f>
        <v>0</v>
      </c>
      <c r="J45" s="38">
        <f>'2023'!J45</f>
        <v>0</v>
      </c>
      <c r="K45" s="39">
        <f>'2023'!K45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'2023'!A46</f>
        <v>0</v>
      </c>
      <c r="B46" s="38">
        <f>'2023'!B46</f>
        <v>0</v>
      </c>
      <c r="C46" s="39">
        <f>'2023'!C46</f>
        <v>0</v>
      </c>
      <c r="D46" s="38">
        <f>'2023'!D46</f>
        <v>0</v>
      </c>
      <c r="E46" s="38">
        <f>'2023'!E46</f>
        <v>0</v>
      </c>
      <c r="F46" s="38">
        <f>+'2023'!F46+'2023'!H46</f>
        <v>0</v>
      </c>
      <c r="G46" s="38">
        <f t="shared" si="0"/>
        <v>0</v>
      </c>
      <c r="H46" s="38"/>
      <c r="I46" s="38">
        <f>'2023'!T46</f>
        <v>0</v>
      </c>
      <c r="J46" s="38">
        <f>'2023'!J46</f>
        <v>0</v>
      </c>
      <c r="K46" s="39">
        <f>'2023'!K46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'2023'!A47</f>
        <v>0</v>
      </c>
      <c r="B47" s="38">
        <f>'2023'!B47</f>
        <v>0</v>
      </c>
      <c r="C47" s="39">
        <f>'2023'!C47</f>
        <v>0</v>
      </c>
      <c r="D47" s="38">
        <f>'2023'!D47</f>
        <v>0</v>
      </c>
      <c r="E47" s="38">
        <f>'2023'!E47</f>
        <v>0</v>
      </c>
      <c r="F47" s="38">
        <f>+'2023'!F47+'2023'!H47</f>
        <v>0</v>
      </c>
      <c r="G47" s="38">
        <f t="shared" si="0"/>
        <v>0</v>
      </c>
      <c r="H47" s="38"/>
      <c r="I47" s="38">
        <f>'2023'!T47</f>
        <v>0</v>
      </c>
      <c r="J47" s="38">
        <f>'2023'!J47</f>
        <v>0</v>
      </c>
      <c r="K47" s="39">
        <f>'2023'!K47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'2023'!A48</f>
        <v>0</v>
      </c>
      <c r="B48" s="38">
        <f>'2023'!B48</f>
        <v>0</v>
      </c>
      <c r="C48" s="39">
        <f>'2023'!C48</f>
        <v>0</v>
      </c>
      <c r="D48" s="38">
        <f>'2023'!D48</f>
        <v>0</v>
      </c>
      <c r="E48" s="38">
        <f>'2023'!E48</f>
        <v>0</v>
      </c>
      <c r="F48" s="38">
        <f>+'2023'!F48+'2023'!H48</f>
        <v>0</v>
      </c>
      <c r="G48" s="38">
        <f t="shared" si="0"/>
        <v>0</v>
      </c>
      <c r="H48" s="38"/>
      <c r="I48" s="38">
        <f>'2023'!T48</f>
        <v>0</v>
      </c>
      <c r="J48" s="38">
        <f>'2023'!J48</f>
        <v>0</v>
      </c>
      <c r="K48" s="39">
        <f>'2023'!K48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'2023'!A49</f>
        <v>0</v>
      </c>
      <c r="B49" s="38">
        <f>'2023'!B49</f>
        <v>0</v>
      </c>
      <c r="C49" s="39">
        <f>'2023'!C49</f>
        <v>0</v>
      </c>
      <c r="D49" s="38">
        <f>'2023'!D49</f>
        <v>0</v>
      </c>
      <c r="E49" s="38">
        <f>'2023'!E49</f>
        <v>0</v>
      </c>
      <c r="F49" s="38">
        <f>+'2023'!F49+'2023'!H49</f>
        <v>0</v>
      </c>
      <c r="G49" s="38">
        <f t="shared" si="0"/>
        <v>0</v>
      </c>
      <c r="H49" s="38"/>
      <c r="I49" s="38">
        <f>'2023'!T49</f>
        <v>0</v>
      </c>
      <c r="J49" s="38">
        <f>'2023'!J49</f>
        <v>0</v>
      </c>
      <c r="K49" s="39">
        <f>'2023'!K49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'2023'!A50</f>
        <v>0</v>
      </c>
      <c r="B50" s="38">
        <f>'2023'!B50</f>
        <v>0</v>
      </c>
      <c r="C50" s="39">
        <f>'2023'!C50</f>
        <v>0</v>
      </c>
      <c r="D50" s="38">
        <f>'2023'!D50</f>
        <v>0</v>
      </c>
      <c r="E50" s="38">
        <f>'2023'!E50</f>
        <v>0</v>
      </c>
      <c r="F50" s="38">
        <f>+'2023'!F50+'2023'!H50</f>
        <v>0</v>
      </c>
      <c r="G50" s="38">
        <f t="shared" si="0"/>
        <v>0</v>
      </c>
      <c r="H50" s="38"/>
      <c r="I50" s="38">
        <f>'2023'!T50</f>
        <v>0</v>
      </c>
      <c r="J50" s="38">
        <f>'2023'!J50</f>
        <v>0</v>
      </c>
      <c r="K50" s="39">
        <f>'2023'!K50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'2023'!A51</f>
        <v>0</v>
      </c>
      <c r="B51" s="38">
        <f>'2023'!B51</f>
        <v>0</v>
      </c>
      <c r="C51" s="39">
        <f>'2023'!C51</f>
        <v>0</v>
      </c>
      <c r="D51" s="38">
        <f>'2023'!D51</f>
        <v>0</v>
      </c>
      <c r="E51" s="38">
        <f>'2023'!E51</f>
        <v>0</v>
      </c>
      <c r="F51" s="38">
        <f>+'2023'!F51+'2023'!H51</f>
        <v>0</v>
      </c>
      <c r="G51" s="38">
        <f t="shared" si="0"/>
        <v>0</v>
      </c>
      <c r="H51" s="38"/>
      <c r="I51" s="38">
        <f>'2023'!T51</f>
        <v>0</v>
      </c>
      <c r="J51" s="38">
        <f>'2023'!J51</f>
        <v>0</v>
      </c>
      <c r="K51" s="39">
        <f>'2023'!K51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'2023'!A52</f>
        <v>0</v>
      </c>
      <c r="B52" s="38">
        <f>'2023'!B52</f>
        <v>0</v>
      </c>
      <c r="C52" s="39">
        <f>'2023'!C52</f>
        <v>0</v>
      </c>
      <c r="D52" s="38">
        <f>'2023'!D52</f>
        <v>0</v>
      </c>
      <c r="E52" s="38">
        <f>'2023'!E52</f>
        <v>0</v>
      </c>
      <c r="F52" s="38">
        <f>+'2023'!F52+'2023'!H52</f>
        <v>0</v>
      </c>
      <c r="G52" s="38">
        <f t="shared" si="0"/>
        <v>0</v>
      </c>
      <c r="H52" s="38"/>
      <c r="I52" s="38">
        <f>'2023'!T52</f>
        <v>0</v>
      </c>
      <c r="J52" s="38">
        <f>'2023'!J52</f>
        <v>0</v>
      </c>
      <c r="K52" s="39">
        <f>'2023'!K52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'2023'!A53</f>
        <v>0</v>
      </c>
      <c r="B53" s="38">
        <f>'2023'!B53</f>
        <v>0</v>
      </c>
      <c r="C53" s="39">
        <f>'2023'!C53</f>
        <v>0</v>
      </c>
      <c r="D53" s="38">
        <f>'2023'!D53</f>
        <v>0</v>
      </c>
      <c r="E53" s="38">
        <f>'2023'!E53</f>
        <v>0</v>
      </c>
      <c r="F53" s="38">
        <f>+'2023'!F53+'2023'!H53</f>
        <v>0</v>
      </c>
      <c r="G53" s="38">
        <f t="shared" si="0"/>
        <v>0</v>
      </c>
      <c r="H53" s="38"/>
      <c r="I53" s="38">
        <f>'2023'!T53</f>
        <v>0</v>
      </c>
      <c r="J53" s="38">
        <f>'2023'!J53</f>
        <v>0</v>
      </c>
      <c r="K53" s="39">
        <f>'2023'!K53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2024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1099597.6054919076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31577.427786870339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1099597.6054919076</v>
      </c>
      <c r="T54" s="61">
        <f>SUM(T3:T52)</f>
        <v>1068020.1777050374</v>
      </c>
      <c r="U54" s="58"/>
    </row>
  </sheetData>
  <conditionalFormatting sqref="A3:K53">
    <cfRule type="cellIs" dxfId="26" priority="12" operator="equal">
      <formula>0</formula>
    </cfRule>
  </conditionalFormatting>
  <conditionalFormatting sqref="N3:N53 U3:U53">
    <cfRule type="cellIs" dxfId="25" priority="3" operator="equal">
      <formula>"abgelaufen"</formula>
    </cfRule>
  </conditionalFormatting>
  <conditionalFormatting sqref="U3:U53">
    <cfRule type="cellIs" dxfId="24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workbookViewId="0">
      <selection sqref="A1:A1048576"/>
    </sheetView>
  </sheetViews>
  <sheetFormatPr baseColWidth="10" defaultRowHeight="14.25" x14ac:dyDescent="0.2"/>
  <cols>
    <col min="1" max="1" width="12" style="67" bestFit="1" customWidth="1"/>
    <col min="2" max="2" width="26.625" style="12" customWidth="1"/>
    <col min="3" max="3" width="9.375" style="32" bestFit="1" customWidth="1"/>
    <col min="4" max="4" width="12.375" style="33" customWidth="1"/>
    <col min="5" max="5" width="13.625" style="33" customWidth="1"/>
    <col min="6" max="6" width="12.375" style="33" customWidth="1"/>
    <col min="7" max="7" width="14.5" style="33" customWidth="1"/>
    <col min="8" max="8" width="12.375" style="33" customWidth="1"/>
    <col min="9" max="9" width="14.75" style="33" bestFit="1" customWidth="1"/>
    <col min="10" max="10" width="19.625" style="33" bestFit="1" customWidth="1"/>
    <col min="11" max="12" width="13.125" style="12" bestFit="1" customWidth="1"/>
    <col min="13" max="13" width="13.125" style="12" customWidth="1"/>
    <col min="14" max="14" width="11.875" style="12" bestFit="1" customWidth="1"/>
    <col min="15" max="15" width="2.5" style="34" hidden="1" customWidth="1"/>
    <col min="16" max="16" width="13.125" style="32" bestFit="1" customWidth="1"/>
    <col min="17" max="17" width="13.125" style="32" customWidth="1"/>
    <col min="18" max="18" width="15.375" style="35" bestFit="1" customWidth="1"/>
    <col min="19" max="19" width="0.25" style="36" hidden="1" customWidth="1"/>
    <col min="20" max="20" width="15.5" style="32" bestFit="1" customWidth="1"/>
    <col min="21" max="21" width="11.875" style="12" bestFit="1" customWidth="1"/>
    <col min="22" max="16384" width="11" style="12"/>
  </cols>
  <sheetData>
    <row r="1" spans="1:21" ht="27" thickBot="1" x14ac:dyDescent="0.45">
      <c r="A1" s="63" t="s">
        <v>2</v>
      </c>
      <c r="B1" s="3"/>
      <c r="C1" s="4"/>
      <c r="D1" s="5"/>
      <c r="E1" s="5"/>
      <c r="F1" s="5"/>
      <c r="G1" s="5"/>
      <c r="H1" s="5"/>
      <c r="I1" s="5"/>
      <c r="J1" s="5"/>
      <c r="K1" s="6">
        <f>'2017'!K1+8</f>
        <v>2025</v>
      </c>
      <c r="L1" s="7"/>
      <c r="M1" s="7"/>
      <c r="N1" s="7"/>
      <c r="O1" s="8"/>
      <c r="P1" s="4"/>
      <c r="Q1" s="4"/>
      <c r="R1" s="9"/>
      <c r="S1" s="10"/>
      <c r="T1" s="11"/>
      <c r="U1" s="7"/>
    </row>
    <row r="2" spans="1:21" s="21" customFormat="1" ht="65.25" customHeight="1" x14ac:dyDescent="0.25">
      <c r="A2" s="64" t="s">
        <v>0</v>
      </c>
      <c r="B2" s="14" t="s">
        <v>1</v>
      </c>
      <c r="C2" s="40" t="s">
        <v>6</v>
      </c>
      <c r="D2" s="40" t="s">
        <v>4</v>
      </c>
      <c r="E2" s="40" t="s">
        <v>11</v>
      </c>
      <c r="F2" s="40" t="s">
        <v>14</v>
      </c>
      <c r="G2" s="40" t="s">
        <v>12</v>
      </c>
      <c r="H2" s="40" t="str">
        <f>"Anschlussge-bühren "&amp;K1</f>
        <v>Anschlussge-bühren 2025</v>
      </c>
      <c r="I2" s="40" t="str">
        <f>"Bestandeswert 
Anfang "&amp;K1</f>
        <v>Bestandeswert 
Anfang 2025</v>
      </c>
      <c r="J2" s="40" t="s">
        <v>8</v>
      </c>
      <c r="K2" s="42" t="s">
        <v>9</v>
      </c>
      <c r="L2" s="42" t="s">
        <v>3</v>
      </c>
      <c r="M2" s="42" t="s">
        <v>5</v>
      </c>
      <c r="N2" s="42" t="str">
        <f>"konsumierte
ND Ende "&amp;K1</f>
        <v>konsumierte
ND Ende 2025</v>
      </c>
      <c r="O2" s="43" t="s">
        <v>7</v>
      </c>
      <c r="P2" s="40" t="str">
        <f>"Abschreibung
im Jahr "&amp;K1</f>
        <v>Abschreibung
im Jahr 2025</v>
      </c>
      <c r="Q2" s="40" t="str">
        <f>"zusätzliche Abschreibungen im Jahr "&amp;K1</f>
        <v>zusätzliche Abschreibungen im Jahr 2025</v>
      </c>
      <c r="R2" s="42" t="str">
        <f>"kumulierte
Abschreibungen
Ende "&amp;K1</f>
        <v>kumulierte
Abschreibungen
Ende 2025</v>
      </c>
      <c r="S2" s="44" t="str">
        <f>"Buchwert
Anfang " &amp;K1</f>
        <v>Buchwert
Anfang 2025</v>
      </c>
      <c r="T2" s="40" t="str">
        <f>"Buchwert 
ohne Neuinvest.
Ende "&amp;K1</f>
        <v>Buchwert 
ohne Neuinvest.
Ende 2025</v>
      </c>
      <c r="U2" s="45" t="str">
        <f>"Rest-ND
Ende "&amp;K1</f>
        <v>Rest-ND
Ende 2025</v>
      </c>
    </row>
    <row r="3" spans="1:21" x14ac:dyDescent="0.2">
      <c r="A3" s="65" t="str">
        <f>'2024'!A3</f>
        <v>xxx</v>
      </c>
      <c r="B3" s="38" t="str">
        <f>'2024'!B3</f>
        <v>Pumpwerk …..</v>
      </c>
      <c r="C3" s="39">
        <f>'2024'!C3</f>
        <v>1950</v>
      </c>
      <c r="D3" s="38">
        <f>'2024'!D3</f>
        <v>0</v>
      </c>
      <c r="E3" s="38">
        <f>'2024'!E3</f>
        <v>0</v>
      </c>
      <c r="F3" s="38">
        <f>+'2024'!F3+'2024'!H3</f>
        <v>0</v>
      </c>
      <c r="G3" s="38">
        <f t="shared" ref="G3:G53" si="0">+D3-E3-F3</f>
        <v>0</v>
      </c>
      <c r="H3" s="38"/>
      <c r="I3" s="38">
        <f>'2024'!T3</f>
        <v>0</v>
      </c>
      <c r="J3" s="38">
        <f>'2024'!J3</f>
        <v>25</v>
      </c>
      <c r="K3" s="39">
        <f>'2024'!K3</f>
        <v>2017</v>
      </c>
      <c r="L3" s="22">
        <f t="shared" ref="L3:L29" si="1">IF(J3="ewig","keine Abschr.",IF(C3&gt;0,C3+1,0))</f>
        <v>1951</v>
      </c>
      <c r="M3" s="22">
        <f t="shared" ref="M3:M29" si="2">IF(J3="ewig","keine Abschr.",IF(C3&gt;0,C3+J3,0))</f>
        <v>1975</v>
      </c>
      <c r="N3" s="23" t="str">
        <f t="shared" ref="N3:N29" si="3">IF(L3="keine Abschr.","keine Abschr.",IF(C3&gt;0,IF(C3+J3&lt;$K$1,"abgelaufen",(C3-$K$1)*-1),0))</f>
        <v>abgelaufen</v>
      </c>
      <c r="O3" s="24">
        <f t="shared" ref="O3:O53" si="4">IF(I3&gt;0,IF(N3="abgelaufen",I3,I3/(U3+1)),0)</f>
        <v>0</v>
      </c>
      <c r="P3" s="25">
        <f t="shared" ref="P3:P53" si="5">IF(L3="keine Abschr.","keine Abschr.",IF(N3="abgelaufen",O3,IF(M3&gt;=$K$1,O3,"")))</f>
        <v>0</v>
      </c>
      <c r="Q3" s="25"/>
      <c r="R3" s="26">
        <f t="shared" ref="R3:R53" si="6">IF(L3="keine Abschr.","keine Abschr.",IF(C3=0,0,IF(I3&gt;0,G3-I3+P3+Q3,IF(N3="abgelaufen",G3,IF(I3=0,0)))))</f>
        <v>0</v>
      </c>
      <c r="S3" s="27" t="str">
        <f t="shared" ref="S3:S53" si="7">IF(I3&gt;0,I3,"")</f>
        <v/>
      </c>
      <c r="T3" s="25">
        <f t="shared" ref="T3:T53" si="8">IF(L3="keine Abschr.",I3,IF(I3&gt;0,I3-P3-Q3-H3,0))</f>
        <v>0</v>
      </c>
      <c r="U3" s="23">
        <f t="shared" ref="U3:U53" si="9">IF(L3="keine Abschr.","keine Abschr.",IF(N3="abgelaufen",0,IF(I3&gt;0,J3-N3,"")))</f>
        <v>0</v>
      </c>
    </row>
    <row r="4" spans="1:21" x14ac:dyDescent="0.2">
      <c r="A4" s="65" t="str">
        <f>'2024'!A4</f>
        <v>xxx</v>
      </c>
      <c r="B4" s="38" t="str">
        <f>'2024'!B4</f>
        <v>Pumpwerk …..</v>
      </c>
      <c r="C4" s="39">
        <f>'2024'!C4</f>
        <v>2010</v>
      </c>
      <c r="D4" s="38">
        <f>'2024'!D4</f>
        <v>254250</v>
      </c>
      <c r="E4" s="38">
        <f>'2024'!E4</f>
        <v>0</v>
      </c>
      <c r="F4" s="38">
        <f>+'2024'!F4+'2024'!H4</f>
        <v>0</v>
      </c>
      <c r="G4" s="38">
        <f t="shared" si="0"/>
        <v>254250</v>
      </c>
      <c r="H4" s="38"/>
      <c r="I4" s="38">
        <f>'2024'!T4</f>
        <v>111870</v>
      </c>
      <c r="J4" s="38">
        <f>'2024'!J4</f>
        <v>25</v>
      </c>
      <c r="K4" s="39">
        <f>'2024'!K4</f>
        <v>2017</v>
      </c>
      <c r="L4" s="22">
        <f t="shared" si="1"/>
        <v>2011</v>
      </c>
      <c r="M4" s="22">
        <f t="shared" si="2"/>
        <v>2035</v>
      </c>
      <c r="N4" s="23">
        <f t="shared" si="3"/>
        <v>15</v>
      </c>
      <c r="O4" s="24">
        <f t="shared" si="4"/>
        <v>10170</v>
      </c>
      <c r="P4" s="25">
        <f t="shared" si="5"/>
        <v>10170</v>
      </c>
      <c r="Q4" s="25"/>
      <c r="R4" s="26">
        <f t="shared" si="6"/>
        <v>152550</v>
      </c>
      <c r="S4" s="27">
        <f t="shared" si="7"/>
        <v>111870</v>
      </c>
      <c r="T4" s="25">
        <f t="shared" si="8"/>
        <v>101700</v>
      </c>
      <c r="U4" s="23">
        <f t="shared" si="9"/>
        <v>10</v>
      </c>
    </row>
    <row r="5" spans="1:21" x14ac:dyDescent="0.2">
      <c r="A5" s="65">
        <f>'2024'!A5</f>
        <v>0</v>
      </c>
      <c r="B5" s="38">
        <f>'2024'!B5</f>
        <v>0</v>
      </c>
      <c r="C5" s="39">
        <f>'2024'!C5</f>
        <v>0</v>
      </c>
      <c r="D5" s="38">
        <f>'2024'!D5</f>
        <v>0</v>
      </c>
      <c r="E5" s="38">
        <f>'2024'!E5</f>
        <v>0</v>
      </c>
      <c r="F5" s="38">
        <f>+'2024'!F5+'2024'!H5</f>
        <v>0</v>
      </c>
      <c r="G5" s="38">
        <f t="shared" si="0"/>
        <v>0</v>
      </c>
      <c r="H5" s="38"/>
      <c r="I5" s="38">
        <f>'2024'!T5</f>
        <v>0</v>
      </c>
      <c r="J5" s="38">
        <f>'2024'!J5</f>
        <v>0</v>
      </c>
      <c r="K5" s="39">
        <f>'2024'!K5</f>
        <v>0</v>
      </c>
      <c r="L5" s="22">
        <f t="shared" si="1"/>
        <v>0</v>
      </c>
      <c r="M5" s="22">
        <f t="shared" si="2"/>
        <v>0</v>
      </c>
      <c r="N5" s="23">
        <f t="shared" si="3"/>
        <v>0</v>
      </c>
      <c r="O5" s="24">
        <f t="shared" si="4"/>
        <v>0</v>
      </c>
      <c r="P5" s="25" t="str">
        <f t="shared" si="5"/>
        <v/>
      </c>
      <c r="Q5" s="25"/>
      <c r="R5" s="26">
        <f t="shared" si="6"/>
        <v>0</v>
      </c>
      <c r="S5" s="27" t="str">
        <f t="shared" si="7"/>
        <v/>
      </c>
      <c r="T5" s="25">
        <f t="shared" si="8"/>
        <v>0</v>
      </c>
      <c r="U5" s="23" t="str">
        <f t="shared" si="9"/>
        <v/>
      </c>
    </row>
    <row r="6" spans="1:21" x14ac:dyDescent="0.2">
      <c r="A6" s="65" t="str">
        <f>'2024'!A6</f>
        <v>xxx</v>
      </c>
      <c r="B6" s="38" t="str">
        <f>'2024'!B6</f>
        <v>Reservoir ……</v>
      </c>
      <c r="C6" s="39">
        <f>'2024'!C6</f>
        <v>1995</v>
      </c>
      <c r="D6" s="38">
        <f>'2024'!D6</f>
        <v>18420</v>
      </c>
      <c r="E6" s="38">
        <f>'2024'!E6</f>
        <v>0</v>
      </c>
      <c r="F6" s="38">
        <f>+'2024'!F6+'2024'!H6</f>
        <v>0</v>
      </c>
      <c r="G6" s="38">
        <f t="shared" si="0"/>
        <v>18420</v>
      </c>
      <c r="H6" s="38"/>
      <c r="I6" s="38">
        <f>'2024'!T6</f>
        <v>0</v>
      </c>
      <c r="J6" s="38">
        <f>'2024'!J6</f>
        <v>25</v>
      </c>
      <c r="K6" s="39">
        <f>'2024'!K6</f>
        <v>2017</v>
      </c>
      <c r="L6" s="22">
        <f t="shared" si="1"/>
        <v>1996</v>
      </c>
      <c r="M6" s="22">
        <f t="shared" si="2"/>
        <v>2020</v>
      </c>
      <c r="N6" s="23" t="str">
        <f t="shared" si="3"/>
        <v>abgelaufen</v>
      </c>
      <c r="O6" s="24">
        <f t="shared" si="4"/>
        <v>0</v>
      </c>
      <c r="P6" s="25">
        <f t="shared" si="5"/>
        <v>0</v>
      </c>
      <c r="Q6" s="25"/>
      <c r="R6" s="26">
        <f t="shared" si="6"/>
        <v>18420</v>
      </c>
      <c r="S6" s="27" t="str">
        <f t="shared" si="7"/>
        <v/>
      </c>
      <c r="T6" s="25">
        <f t="shared" si="8"/>
        <v>0</v>
      </c>
      <c r="U6" s="23">
        <f t="shared" si="9"/>
        <v>0</v>
      </c>
    </row>
    <row r="7" spans="1:21" x14ac:dyDescent="0.2">
      <c r="A7" s="65" t="str">
        <f>'2024'!A7</f>
        <v>xxx</v>
      </c>
      <c r="B7" s="38" t="str">
        <f>'2024'!B7</f>
        <v>Reservoir ……</v>
      </c>
      <c r="C7" s="39">
        <f>'2024'!C7</f>
        <v>2000</v>
      </c>
      <c r="D7" s="38">
        <f>'2024'!D7</f>
        <v>54880</v>
      </c>
      <c r="E7" s="38">
        <f>'2024'!E7</f>
        <v>0</v>
      </c>
      <c r="F7" s="38">
        <f>+'2024'!F7+'2024'!H7</f>
        <v>0</v>
      </c>
      <c r="G7" s="38">
        <f t="shared" si="0"/>
        <v>54880</v>
      </c>
      <c r="H7" s="38"/>
      <c r="I7" s="38">
        <f>'2024'!T7</f>
        <v>2195.2222222222217</v>
      </c>
      <c r="J7" s="38">
        <f>'2024'!J7</f>
        <v>25</v>
      </c>
      <c r="K7" s="39">
        <f>'2024'!K7</f>
        <v>2017</v>
      </c>
      <c r="L7" s="22">
        <f t="shared" si="1"/>
        <v>2001</v>
      </c>
      <c r="M7" s="22">
        <f t="shared" si="2"/>
        <v>2025</v>
      </c>
      <c r="N7" s="23">
        <f t="shared" si="3"/>
        <v>25</v>
      </c>
      <c r="O7" s="24">
        <f t="shared" si="4"/>
        <v>2195.2222222222217</v>
      </c>
      <c r="P7" s="25">
        <f t="shared" si="5"/>
        <v>2195.2222222222217</v>
      </c>
      <c r="Q7" s="25"/>
      <c r="R7" s="26">
        <f t="shared" si="6"/>
        <v>54880</v>
      </c>
      <c r="S7" s="27">
        <f t="shared" si="7"/>
        <v>2195.2222222222217</v>
      </c>
      <c r="T7" s="25">
        <f t="shared" si="8"/>
        <v>0</v>
      </c>
      <c r="U7" s="23">
        <f t="shared" si="9"/>
        <v>0</v>
      </c>
    </row>
    <row r="8" spans="1:21" x14ac:dyDescent="0.2">
      <c r="A8" s="65">
        <f>'2024'!A8</f>
        <v>0</v>
      </c>
      <c r="B8" s="38">
        <f>'2024'!B8</f>
        <v>0</v>
      </c>
      <c r="C8" s="39">
        <f>'2024'!C8</f>
        <v>0</v>
      </c>
      <c r="D8" s="38">
        <f>'2024'!D8</f>
        <v>0</v>
      </c>
      <c r="E8" s="38">
        <f>'2024'!E8</f>
        <v>0</v>
      </c>
      <c r="F8" s="38">
        <f>+'2024'!F8+'2024'!H8</f>
        <v>0</v>
      </c>
      <c r="G8" s="38">
        <f t="shared" si="0"/>
        <v>0</v>
      </c>
      <c r="H8" s="38"/>
      <c r="I8" s="38">
        <f>'2024'!T8</f>
        <v>0</v>
      </c>
      <c r="J8" s="38">
        <f>'2024'!J8</f>
        <v>0</v>
      </c>
      <c r="K8" s="39">
        <f>'2024'!K8</f>
        <v>0</v>
      </c>
      <c r="L8" s="22">
        <f t="shared" si="1"/>
        <v>0</v>
      </c>
      <c r="M8" s="22">
        <f t="shared" si="2"/>
        <v>0</v>
      </c>
      <c r="N8" s="23">
        <f t="shared" si="3"/>
        <v>0</v>
      </c>
      <c r="O8" s="24">
        <f t="shared" si="4"/>
        <v>0</v>
      </c>
      <c r="P8" s="25" t="str">
        <f t="shared" si="5"/>
        <v/>
      </c>
      <c r="Q8" s="25"/>
      <c r="R8" s="26">
        <f t="shared" si="6"/>
        <v>0</v>
      </c>
      <c r="S8" s="27" t="str">
        <f t="shared" si="7"/>
        <v/>
      </c>
      <c r="T8" s="25">
        <f t="shared" si="8"/>
        <v>0</v>
      </c>
      <c r="U8" s="23" t="str">
        <f t="shared" si="9"/>
        <v/>
      </c>
    </row>
    <row r="9" spans="1:21" x14ac:dyDescent="0.2">
      <c r="A9" s="65" t="str">
        <f>'2024'!A9</f>
        <v>xxx</v>
      </c>
      <c r="B9" s="38" t="str">
        <f>'2024'!B9</f>
        <v>Wasserleitung ….</v>
      </c>
      <c r="C9" s="39">
        <f>'2024'!C9</f>
        <v>2012</v>
      </c>
      <c r="D9" s="38">
        <f>'2024'!D9</f>
        <v>336610</v>
      </c>
      <c r="E9" s="38">
        <f>'2024'!E9</f>
        <v>0</v>
      </c>
      <c r="F9" s="38">
        <f>+'2024'!F9+'2024'!H9</f>
        <v>36950</v>
      </c>
      <c r="G9" s="38">
        <f t="shared" si="0"/>
        <v>299660</v>
      </c>
      <c r="H9" s="38"/>
      <c r="I9" s="38">
        <f>'2024'!T9</f>
        <v>174461.5384615385</v>
      </c>
      <c r="J9" s="38">
        <v>30</v>
      </c>
      <c r="K9" s="39">
        <f>'2024'!K9</f>
        <v>2017</v>
      </c>
      <c r="L9" s="22">
        <f t="shared" si="1"/>
        <v>2013</v>
      </c>
      <c r="M9" s="22">
        <f t="shared" si="2"/>
        <v>2042</v>
      </c>
      <c r="N9" s="23">
        <f t="shared" si="3"/>
        <v>13</v>
      </c>
      <c r="O9" s="24">
        <f t="shared" si="4"/>
        <v>9692.3076923076951</v>
      </c>
      <c r="P9" s="25">
        <f t="shared" si="5"/>
        <v>9692.3076923076951</v>
      </c>
      <c r="Q9" s="25"/>
      <c r="R9" s="26">
        <f t="shared" si="6"/>
        <v>134890.76923076919</v>
      </c>
      <c r="S9" s="27">
        <f t="shared" si="7"/>
        <v>174461.5384615385</v>
      </c>
      <c r="T9" s="25">
        <f t="shared" si="8"/>
        <v>164769.23076923081</v>
      </c>
      <c r="U9" s="23">
        <f t="shared" si="9"/>
        <v>17</v>
      </c>
    </row>
    <row r="10" spans="1:21" x14ac:dyDescent="0.2">
      <c r="A10" s="65" t="str">
        <f>'2024'!A10</f>
        <v>xxx</v>
      </c>
      <c r="B10" s="38" t="str">
        <f>'2024'!B10</f>
        <v>Wasserleitung ….</v>
      </c>
      <c r="C10" s="39">
        <f>'2024'!C10</f>
        <v>2008</v>
      </c>
      <c r="D10" s="38">
        <f>'2024'!D10</f>
        <v>1980</v>
      </c>
      <c r="E10" s="38">
        <f>'2024'!E10</f>
        <v>0</v>
      </c>
      <c r="F10" s="38">
        <f>+'2024'!F10+'2024'!H10</f>
        <v>1980</v>
      </c>
      <c r="G10" s="38">
        <f t="shared" si="0"/>
        <v>0</v>
      </c>
      <c r="H10" s="38"/>
      <c r="I10" s="38">
        <f>'2024'!T10</f>
        <v>0</v>
      </c>
      <c r="J10" s="38">
        <v>30</v>
      </c>
      <c r="K10" s="39">
        <f>'2024'!K10</f>
        <v>2017</v>
      </c>
      <c r="L10" s="22">
        <f t="shared" si="1"/>
        <v>2009</v>
      </c>
      <c r="M10" s="22">
        <f t="shared" si="2"/>
        <v>2038</v>
      </c>
      <c r="N10" s="23">
        <f t="shared" si="3"/>
        <v>17</v>
      </c>
      <c r="O10" s="24">
        <f t="shared" si="4"/>
        <v>0</v>
      </c>
      <c r="P10" s="25">
        <f t="shared" si="5"/>
        <v>0</v>
      </c>
      <c r="Q10" s="25"/>
      <c r="R10" s="26">
        <f t="shared" si="6"/>
        <v>0</v>
      </c>
      <c r="S10" s="27" t="str">
        <f t="shared" si="7"/>
        <v/>
      </c>
      <c r="T10" s="25">
        <f t="shared" si="8"/>
        <v>0</v>
      </c>
      <c r="U10" s="23" t="str">
        <f t="shared" si="9"/>
        <v/>
      </c>
    </row>
    <row r="11" spans="1:21" x14ac:dyDescent="0.2">
      <c r="A11" s="65" t="str">
        <f>'2024'!A11</f>
        <v>xxx</v>
      </c>
      <c r="B11" s="38" t="str">
        <f>'2024'!B11</f>
        <v>Wasserleitung ….</v>
      </c>
      <c r="C11" s="39">
        <f>'2024'!C11</f>
        <v>2015</v>
      </c>
      <c r="D11" s="38">
        <f>'2024'!D11</f>
        <v>116870</v>
      </c>
      <c r="E11" s="38">
        <f>'2024'!E11</f>
        <v>0</v>
      </c>
      <c r="F11" s="38">
        <f>+'2024'!F11+'2024'!H11</f>
        <v>0</v>
      </c>
      <c r="G11" s="38">
        <f t="shared" si="0"/>
        <v>116870</v>
      </c>
      <c r="H11" s="38"/>
      <c r="I11" s="38">
        <f>'2024'!T11</f>
        <v>76944</v>
      </c>
      <c r="J11" s="38">
        <v>30</v>
      </c>
      <c r="K11" s="39">
        <f>'2024'!K11</f>
        <v>2017</v>
      </c>
      <c r="L11" s="22">
        <f t="shared" si="1"/>
        <v>2016</v>
      </c>
      <c r="M11" s="22">
        <f t="shared" si="2"/>
        <v>2045</v>
      </c>
      <c r="N11" s="23">
        <f t="shared" si="3"/>
        <v>10</v>
      </c>
      <c r="O11" s="24">
        <f t="shared" si="4"/>
        <v>3664</v>
      </c>
      <c r="P11" s="25">
        <f t="shared" si="5"/>
        <v>3664</v>
      </c>
      <c r="Q11" s="25"/>
      <c r="R11" s="26">
        <f t="shared" si="6"/>
        <v>43590</v>
      </c>
      <c r="S11" s="27">
        <f t="shared" si="7"/>
        <v>76944</v>
      </c>
      <c r="T11" s="25">
        <f t="shared" si="8"/>
        <v>73280</v>
      </c>
      <c r="U11" s="23">
        <f t="shared" si="9"/>
        <v>20</v>
      </c>
    </row>
    <row r="12" spans="1:21" x14ac:dyDescent="0.2">
      <c r="A12" s="65" t="str">
        <f>'2024'!A12</f>
        <v>xxx</v>
      </c>
      <c r="B12" s="38" t="str">
        <f>'2024'!B12</f>
        <v>Wasserleitung ….</v>
      </c>
      <c r="C12" s="39">
        <f>'2024'!C12</f>
        <v>2008</v>
      </c>
      <c r="D12" s="38">
        <f>'2024'!D12</f>
        <v>1300</v>
      </c>
      <c r="E12" s="38">
        <f>'2024'!E12</f>
        <v>0</v>
      </c>
      <c r="F12" s="38">
        <f>+'2024'!F12+'2024'!H12</f>
        <v>1300</v>
      </c>
      <c r="G12" s="38">
        <f t="shared" si="0"/>
        <v>0</v>
      </c>
      <c r="H12" s="38"/>
      <c r="I12" s="38">
        <f>'2024'!T12</f>
        <v>0</v>
      </c>
      <c r="J12" s="38">
        <v>30</v>
      </c>
      <c r="K12" s="39">
        <f>'2024'!K12</f>
        <v>2017</v>
      </c>
      <c r="L12" s="22">
        <f t="shared" si="1"/>
        <v>2009</v>
      </c>
      <c r="M12" s="22">
        <f t="shared" si="2"/>
        <v>2038</v>
      </c>
      <c r="N12" s="23">
        <f t="shared" si="3"/>
        <v>17</v>
      </c>
      <c r="O12" s="24">
        <f t="shared" si="4"/>
        <v>0</v>
      </c>
      <c r="P12" s="25">
        <f t="shared" si="5"/>
        <v>0</v>
      </c>
      <c r="Q12" s="25"/>
      <c r="R12" s="26">
        <f t="shared" si="6"/>
        <v>0</v>
      </c>
      <c r="S12" s="27" t="str">
        <f t="shared" si="7"/>
        <v/>
      </c>
      <c r="T12" s="25">
        <f t="shared" si="8"/>
        <v>0</v>
      </c>
      <c r="U12" s="23" t="str">
        <f t="shared" si="9"/>
        <v/>
      </c>
    </row>
    <row r="13" spans="1:21" x14ac:dyDescent="0.2">
      <c r="A13" s="65" t="str">
        <f>'2024'!A13</f>
        <v>xxx</v>
      </c>
      <c r="B13" s="38" t="str">
        <f>'2024'!B13</f>
        <v>Wasserleitung ….</v>
      </c>
      <c r="C13" s="39">
        <f>'2024'!C13</f>
        <v>2009</v>
      </c>
      <c r="D13" s="38">
        <f>'2024'!D13</f>
        <v>89770</v>
      </c>
      <c r="E13" s="38">
        <f>'2024'!E13</f>
        <v>0</v>
      </c>
      <c r="F13" s="38">
        <f>+'2024'!F13+'2024'!H13</f>
        <v>89770</v>
      </c>
      <c r="G13" s="38">
        <f t="shared" si="0"/>
        <v>0</v>
      </c>
      <c r="H13" s="38"/>
      <c r="I13" s="38">
        <f>'2024'!T13</f>
        <v>0</v>
      </c>
      <c r="J13" s="38">
        <v>30</v>
      </c>
      <c r="K13" s="39">
        <f>'2024'!K13</f>
        <v>2017</v>
      </c>
      <c r="L13" s="22">
        <f t="shared" si="1"/>
        <v>2010</v>
      </c>
      <c r="M13" s="22">
        <f t="shared" si="2"/>
        <v>2039</v>
      </c>
      <c r="N13" s="23">
        <f t="shared" si="3"/>
        <v>16</v>
      </c>
      <c r="O13" s="24">
        <f t="shared" si="4"/>
        <v>0</v>
      </c>
      <c r="P13" s="25">
        <f t="shared" si="5"/>
        <v>0</v>
      </c>
      <c r="Q13" s="25"/>
      <c r="R13" s="26">
        <f t="shared" si="6"/>
        <v>0</v>
      </c>
      <c r="S13" s="27" t="str">
        <f t="shared" si="7"/>
        <v/>
      </c>
      <c r="T13" s="25">
        <f t="shared" si="8"/>
        <v>0</v>
      </c>
      <c r="U13" s="23" t="str">
        <f t="shared" si="9"/>
        <v/>
      </c>
    </row>
    <row r="14" spans="1:21" x14ac:dyDescent="0.2">
      <c r="A14" s="65" t="str">
        <f>'2024'!A14</f>
        <v>xxx</v>
      </c>
      <c r="B14" s="38" t="str">
        <f>'2024'!B14</f>
        <v>Wasserleitung ….</v>
      </c>
      <c r="C14" s="39">
        <f>'2024'!C14</f>
        <v>2016</v>
      </c>
      <c r="D14" s="38">
        <f>'2024'!D14</f>
        <v>88778.85</v>
      </c>
      <c r="E14" s="38">
        <f>'2024'!E14</f>
        <v>0</v>
      </c>
      <c r="F14" s="38">
        <f>+'2024'!F14+'2024'!H14</f>
        <v>0</v>
      </c>
      <c r="G14" s="38">
        <f t="shared" si="0"/>
        <v>88778.85</v>
      </c>
      <c r="H14" s="38"/>
      <c r="I14" s="38">
        <f>'2024'!T14</f>
        <v>65104.599999999977</v>
      </c>
      <c r="J14" s="38">
        <v>30</v>
      </c>
      <c r="K14" s="39">
        <f>'2024'!K14</f>
        <v>2017</v>
      </c>
      <c r="L14" s="22">
        <f t="shared" si="1"/>
        <v>2017</v>
      </c>
      <c r="M14" s="22">
        <f t="shared" si="2"/>
        <v>2046</v>
      </c>
      <c r="N14" s="23">
        <f t="shared" si="3"/>
        <v>9</v>
      </c>
      <c r="O14" s="24">
        <f t="shared" si="4"/>
        <v>2959.2999999999988</v>
      </c>
      <c r="P14" s="25">
        <f t="shared" si="5"/>
        <v>2959.2999999999988</v>
      </c>
      <c r="Q14" s="25"/>
      <c r="R14" s="26">
        <f t="shared" si="6"/>
        <v>26633.550000000028</v>
      </c>
      <c r="S14" s="27">
        <f t="shared" si="7"/>
        <v>65104.599999999977</v>
      </c>
      <c r="T14" s="25">
        <f t="shared" si="8"/>
        <v>62145.299999999981</v>
      </c>
      <c r="U14" s="23">
        <f t="shared" si="9"/>
        <v>21</v>
      </c>
    </row>
    <row r="15" spans="1:21" x14ac:dyDescent="0.2">
      <c r="A15" s="65" t="str">
        <f>'2024'!A15</f>
        <v>xxx</v>
      </c>
      <c r="B15" s="38" t="str">
        <f>'2024'!B15</f>
        <v>Wasserleitung ….</v>
      </c>
      <c r="C15" s="39">
        <f>'2024'!C15</f>
        <v>2016</v>
      </c>
      <c r="D15" s="38">
        <f>'2024'!D15</f>
        <v>3249.05</v>
      </c>
      <c r="E15" s="38">
        <f>'2024'!E15</f>
        <v>0</v>
      </c>
      <c r="F15" s="38">
        <f>+'2024'!F15+'2024'!H15</f>
        <v>0</v>
      </c>
      <c r="G15" s="38">
        <f t="shared" si="0"/>
        <v>3249.05</v>
      </c>
      <c r="H15" s="38"/>
      <c r="I15" s="38">
        <f>'2024'!T15</f>
        <v>2382.599999999999</v>
      </c>
      <c r="J15" s="38">
        <v>30</v>
      </c>
      <c r="K15" s="39">
        <f>'2024'!K15</f>
        <v>2017</v>
      </c>
      <c r="L15" s="22">
        <f t="shared" si="1"/>
        <v>2017</v>
      </c>
      <c r="M15" s="22">
        <f t="shared" si="2"/>
        <v>2046</v>
      </c>
      <c r="N15" s="23">
        <f t="shared" si="3"/>
        <v>9</v>
      </c>
      <c r="O15" s="24">
        <f t="shared" si="4"/>
        <v>108.29999999999995</v>
      </c>
      <c r="P15" s="25">
        <f t="shared" si="5"/>
        <v>108.29999999999995</v>
      </c>
      <c r="Q15" s="25"/>
      <c r="R15" s="26">
        <f t="shared" si="6"/>
        <v>974.75000000000114</v>
      </c>
      <c r="S15" s="27">
        <f t="shared" si="7"/>
        <v>2382.599999999999</v>
      </c>
      <c r="T15" s="25">
        <f t="shared" si="8"/>
        <v>2274.2999999999993</v>
      </c>
      <c r="U15" s="23">
        <f t="shared" si="9"/>
        <v>21</v>
      </c>
    </row>
    <row r="16" spans="1:21" x14ac:dyDescent="0.2">
      <c r="A16" s="65">
        <f>'2024'!A16</f>
        <v>0</v>
      </c>
      <c r="B16" s="38">
        <f>'2024'!B16</f>
        <v>0</v>
      </c>
      <c r="C16" s="39">
        <f>'2024'!C16</f>
        <v>0</v>
      </c>
      <c r="D16" s="38">
        <f>'2024'!D16</f>
        <v>0</v>
      </c>
      <c r="E16" s="38">
        <f>'2024'!E16</f>
        <v>0</v>
      </c>
      <c r="F16" s="38">
        <f>+'2024'!F16+'2024'!H16</f>
        <v>0</v>
      </c>
      <c r="G16" s="38">
        <f t="shared" si="0"/>
        <v>0</v>
      </c>
      <c r="H16" s="38"/>
      <c r="I16" s="38">
        <f>'2024'!T16</f>
        <v>0</v>
      </c>
      <c r="J16" s="38">
        <f>'2024'!J16</f>
        <v>0</v>
      </c>
      <c r="K16" s="39">
        <f>'2024'!K16</f>
        <v>0</v>
      </c>
      <c r="L16" s="22">
        <f t="shared" si="1"/>
        <v>0</v>
      </c>
      <c r="M16" s="22">
        <f t="shared" si="2"/>
        <v>0</v>
      </c>
      <c r="N16" s="23">
        <f t="shared" si="3"/>
        <v>0</v>
      </c>
      <c r="O16" s="24">
        <f t="shared" si="4"/>
        <v>0</v>
      </c>
      <c r="P16" s="25" t="str">
        <f t="shared" si="5"/>
        <v/>
      </c>
      <c r="Q16" s="25"/>
      <c r="R16" s="26">
        <f t="shared" si="6"/>
        <v>0</v>
      </c>
      <c r="S16" s="27" t="str">
        <f t="shared" si="7"/>
        <v/>
      </c>
      <c r="T16" s="25">
        <f t="shared" si="8"/>
        <v>0</v>
      </c>
      <c r="U16" s="23" t="str">
        <f t="shared" si="9"/>
        <v/>
      </c>
    </row>
    <row r="17" spans="1:21" x14ac:dyDescent="0.2">
      <c r="A17" s="65" t="str">
        <f>'2024'!A17</f>
        <v>xxx</v>
      </c>
      <c r="B17" s="38" t="str">
        <f>'2024'!B17</f>
        <v>Land Parzelle Nr. xy</v>
      </c>
      <c r="C17" s="39">
        <f>'2024'!C17</f>
        <v>0</v>
      </c>
      <c r="D17" s="38">
        <f>'2024'!D17</f>
        <v>0</v>
      </c>
      <c r="E17" s="38">
        <f>'2024'!E17</f>
        <v>0</v>
      </c>
      <c r="F17" s="38">
        <f>+'2024'!F17+'2024'!H17</f>
        <v>0</v>
      </c>
      <c r="G17" s="38">
        <f t="shared" si="0"/>
        <v>0</v>
      </c>
      <c r="H17" s="38"/>
      <c r="I17" s="38">
        <f>'2024'!T17</f>
        <v>0</v>
      </c>
      <c r="J17" s="38" t="str">
        <f>'2024'!J17</f>
        <v>ewig</v>
      </c>
      <c r="K17" s="39">
        <f>'2024'!K17</f>
        <v>2017</v>
      </c>
      <c r="L17" s="22" t="str">
        <f t="shared" si="1"/>
        <v>keine Abschr.</v>
      </c>
      <c r="M17" s="22" t="str">
        <f t="shared" si="2"/>
        <v>keine Abschr.</v>
      </c>
      <c r="N17" s="23" t="str">
        <f t="shared" si="3"/>
        <v>keine Abschr.</v>
      </c>
      <c r="O17" s="24">
        <f t="shared" si="4"/>
        <v>0</v>
      </c>
      <c r="P17" s="25" t="str">
        <f t="shared" si="5"/>
        <v>keine Abschr.</v>
      </c>
      <c r="Q17" s="25"/>
      <c r="R17" s="26" t="str">
        <f t="shared" si="6"/>
        <v>keine Abschr.</v>
      </c>
      <c r="S17" s="27" t="str">
        <f t="shared" si="7"/>
        <v/>
      </c>
      <c r="T17" s="25">
        <f t="shared" si="8"/>
        <v>0</v>
      </c>
      <c r="U17" s="23" t="str">
        <f t="shared" si="9"/>
        <v>keine Abschr.</v>
      </c>
    </row>
    <row r="18" spans="1:21" x14ac:dyDescent="0.2">
      <c r="A18" s="65" t="str">
        <f>'2024'!A18</f>
        <v>xxx</v>
      </c>
      <c r="B18" s="38" t="str">
        <f>'2024'!B18</f>
        <v>Land Parzelle Nr. xy</v>
      </c>
      <c r="C18" s="39">
        <f>'2024'!C18</f>
        <v>0</v>
      </c>
      <c r="D18" s="38">
        <f>'2024'!D18</f>
        <v>1770</v>
      </c>
      <c r="E18" s="38">
        <f>'2024'!E18</f>
        <v>0</v>
      </c>
      <c r="F18" s="38">
        <f>+'2024'!F18+'2024'!H18</f>
        <v>0</v>
      </c>
      <c r="G18" s="38">
        <f t="shared" si="0"/>
        <v>1770</v>
      </c>
      <c r="H18" s="38"/>
      <c r="I18" s="38">
        <f>'2024'!T18</f>
        <v>1770</v>
      </c>
      <c r="J18" s="38" t="str">
        <f>'2024'!J18</f>
        <v>ewig</v>
      </c>
      <c r="K18" s="39">
        <f>'2024'!K18</f>
        <v>2017</v>
      </c>
      <c r="L18" s="22" t="str">
        <f t="shared" si="1"/>
        <v>keine Abschr.</v>
      </c>
      <c r="M18" s="22" t="str">
        <f t="shared" si="2"/>
        <v>keine Abschr.</v>
      </c>
      <c r="N18" s="23" t="str">
        <f t="shared" si="3"/>
        <v>keine Abschr.</v>
      </c>
      <c r="O18" s="24" t="e">
        <f t="shared" si="4"/>
        <v>#VALUE!</v>
      </c>
      <c r="P18" s="25" t="str">
        <f t="shared" si="5"/>
        <v>keine Abschr.</v>
      </c>
      <c r="Q18" s="25"/>
      <c r="R18" s="26" t="str">
        <f t="shared" si="6"/>
        <v>keine Abschr.</v>
      </c>
      <c r="S18" s="27">
        <f t="shared" si="7"/>
        <v>1770</v>
      </c>
      <c r="T18" s="25">
        <f t="shared" si="8"/>
        <v>1770</v>
      </c>
      <c r="U18" s="23" t="str">
        <f t="shared" si="9"/>
        <v>keine Abschr.</v>
      </c>
    </row>
    <row r="19" spans="1:21" x14ac:dyDescent="0.2">
      <c r="A19" s="65" t="str">
        <f>'2024'!A19</f>
        <v>xxx</v>
      </c>
      <c r="B19" s="38" t="str">
        <f>'2024'!B19</f>
        <v>Land Parzelle Nr. xy</v>
      </c>
      <c r="C19" s="39">
        <f>'2024'!C19</f>
        <v>0</v>
      </c>
      <c r="D19" s="38">
        <f>'2024'!D19</f>
        <v>35957</v>
      </c>
      <c r="E19" s="38">
        <f>'2024'!E19</f>
        <v>0</v>
      </c>
      <c r="F19" s="38">
        <f>+'2024'!F19+'2024'!H19</f>
        <v>0</v>
      </c>
      <c r="G19" s="38">
        <f t="shared" si="0"/>
        <v>35957</v>
      </c>
      <c r="H19" s="38"/>
      <c r="I19" s="38">
        <f>'2024'!T19</f>
        <v>35957</v>
      </c>
      <c r="J19" s="38" t="str">
        <f>'2024'!J19</f>
        <v>ewig</v>
      </c>
      <c r="K19" s="39">
        <f>'2024'!K19</f>
        <v>2017</v>
      </c>
      <c r="L19" s="22" t="str">
        <f t="shared" si="1"/>
        <v>keine Abschr.</v>
      </c>
      <c r="M19" s="22" t="str">
        <f t="shared" si="2"/>
        <v>keine Abschr.</v>
      </c>
      <c r="N19" s="23" t="str">
        <f t="shared" si="3"/>
        <v>keine Abschr.</v>
      </c>
      <c r="O19" s="24" t="e">
        <f t="shared" si="4"/>
        <v>#VALUE!</v>
      </c>
      <c r="P19" s="25" t="str">
        <f t="shared" si="5"/>
        <v>keine Abschr.</v>
      </c>
      <c r="Q19" s="25"/>
      <c r="R19" s="26" t="str">
        <f t="shared" si="6"/>
        <v>keine Abschr.</v>
      </c>
      <c r="S19" s="27">
        <f t="shared" si="7"/>
        <v>35957</v>
      </c>
      <c r="T19" s="25">
        <f t="shared" si="8"/>
        <v>35957</v>
      </c>
      <c r="U19" s="23" t="str">
        <f t="shared" si="9"/>
        <v>keine Abschr.</v>
      </c>
    </row>
    <row r="20" spans="1:21" x14ac:dyDescent="0.2">
      <c r="A20" s="65" t="str">
        <f>'2024'!A20</f>
        <v>xxx</v>
      </c>
      <c r="B20" s="38" t="str">
        <f>'2024'!B20</f>
        <v>Land Parzelle Nr. xy</v>
      </c>
      <c r="C20" s="39">
        <f>'2024'!C20</f>
        <v>0</v>
      </c>
      <c r="D20" s="38">
        <f>'2024'!D20</f>
        <v>63</v>
      </c>
      <c r="E20" s="38">
        <f>'2024'!E20</f>
        <v>0</v>
      </c>
      <c r="F20" s="38">
        <f>+'2024'!F20+'2024'!H20</f>
        <v>0</v>
      </c>
      <c r="G20" s="38">
        <f t="shared" si="0"/>
        <v>63</v>
      </c>
      <c r="H20" s="38"/>
      <c r="I20" s="38">
        <f>'2024'!T20</f>
        <v>63</v>
      </c>
      <c r="J20" s="38" t="str">
        <f>'2024'!J20</f>
        <v>ewig</v>
      </c>
      <c r="K20" s="39">
        <f>'2024'!K20</f>
        <v>2017</v>
      </c>
      <c r="L20" s="22" t="str">
        <f t="shared" si="1"/>
        <v>keine Abschr.</v>
      </c>
      <c r="M20" s="22" t="str">
        <f t="shared" si="2"/>
        <v>keine Abschr.</v>
      </c>
      <c r="N20" s="23" t="str">
        <f t="shared" si="3"/>
        <v>keine Abschr.</v>
      </c>
      <c r="O20" s="24" t="e">
        <f t="shared" si="4"/>
        <v>#VALUE!</v>
      </c>
      <c r="P20" s="25" t="str">
        <f t="shared" si="5"/>
        <v>keine Abschr.</v>
      </c>
      <c r="Q20" s="25"/>
      <c r="R20" s="26" t="str">
        <f t="shared" si="6"/>
        <v>keine Abschr.</v>
      </c>
      <c r="S20" s="27">
        <f t="shared" si="7"/>
        <v>63</v>
      </c>
      <c r="T20" s="25">
        <f t="shared" si="8"/>
        <v>63</v>
      </c>
      <c r="U20" s="23" t="str">
        <f t="shared" si="9"/>
        <v>keine Abschr.</v>
      </c>
    </row>
    <row r="21" spans="1:21" x14ac:dyDescent="0.2">
      <c r="A21" s="65" t="str">
        <f>'2024'!A21</f>
        <v>xxx</v>
      </c>
      <c r="B21" s="38" t="str">
        <f>'2024'!B21</f>
        <v>Land Parzelle Nr. xy</v>
      </c>
      <c r="C21" s="39">
        <f>'2024'!C21</f>
        <v>0</v>
      </c>
      <c r="D21" s="38">
        <f>'2024'!D21</f>
        <v>0</v>
      </c>
      <c r="E21" s="38">
        <f>'2024'!E21</f>
        <v>0</v>
      </c>
      <c r="F21" s="38">
        <f>+'2024'!F21+'2024'!H21</f>
        <v>0</v>
      </c>
      <c r="G21" s="38">
        <f t="shared" si="0"/>
        <v>0</v>
      </c>
      <c r="H21" s="38"/>
      <c r="I21" s="38">
        <f>'2024'!T21</f>
        <v>0</v>
      </c>
      <c r="J21" s="38" t="str">
        <f>'2024'!J21</f>
        <v>ewig</v>
      </c>
      <c r="K21" s="39">
        <f>'2024'!K21</f>
        <v>2017</v>
      </c>
      <c r="L21" s="22" t="str">
        <f t="shared" si="1"/>
        <v>keine Abschr.</v>
      </c>
      <c r="M21" s="22" t="str">
        <f t="shared" si="2"/>
        <v>keine Abschr.</v>
      </c>
      <c r="N21" s="23" t="str">
        <f t="shared" si="3"/>
        <v>keine Abschr.</v>
      </c>
      <c r="O21" s="24">
        <f t="shared" si="4"/>
        <v>0</v>
      </c>
      <c r="P21" s="25" t="str">
        <f t="shared" si="5"/>
        <v>keine Abschr.</v>
      </c>
      <c r="Q21" s="25"/>
      <c r="R21" s="26" t="str">
        <f t="shared" si="6"/>
        <v>keine Abschr.</v>
      </c>
      <c r="S21" s="27" t="str">
        <f t="shared" si="7"/>
        <v/>
      </c>
      <c r="T21" s="25">
        <f t="shared" si="8"/>
        <v>0</v>
      </c>
      <c r="U21" s="23" t="str">
        <f t="shared" si="9"/>
        <v>keine Abschr.</v>
      </c>
    </row>
    <row r="22" spans="1:21" x14ac:dyDescent="0.2">
      <c r="A22" s="65" t="str">
        <f>'2024'!A22</f>
        <v>xxx</v>
      </c>
      <c r="B22" s="38" t="str">
        <f>'2024'!B22</f>
        <v>Land Parzelle Nr. xy</v>
      </c>
      <c r="C22" s="39">
        <f>'2024'!C22</f>
        <v>0</v>
      </c>
      <c r="D22" s="38">
        <f>'2024'!D22</f>
        <v>298358</v>
      </c>
      <c r="E22" s="38">
        <f>'2024'!E22</f>
        <v>0</v>
      </c>
      <c r="F22" s="38">
        <f>+'2024'!F22+'2024'!H22</f>
        <v>0</v>
      </c>
      <c r="G22" s="38">
        <f t="shared" si="0"/>
        <v>298358</v>
      </c>
      <c r="H22" s="38"/>
      <c r="I22" s="38">
        <f>'2024'!T22</f>
        <v>298358</v>
      </c>
      <c r="J22" s="38" t="str">
        <f>'2024'!J22</f>
        <v>ewig</v>
      </c>
      <c r="K22" s="39">
        <f>'2024'!K22</f>
        <v>2017</v>
      </c>
      <c r="L22" s="22" t="str">
        <f t="shared" si="1"/>
        <v>keine Abschr.</v>
      </c>
      <c r="M22" s="22" t="str">
        <f t="shared" si="2"/>
        <v>keine Abschr.</v>
      </c>
      <c r="N22" s="23" t="str">
        <f t="shared" si="3"/>
        <v>keine Abschr.</v>
      </c>
      <c r="O22" s="24" t="e">
        <f t="shared" si="4"/>
        <v>#VALUE!</v>
      </c>
      <c r="P22" s="25" t="str">
        <f t="shared" si="5"/>
        <v>keine Abschr.</v>
      </c>
      <c r="Q22" s="25"/>
      <c r="R22" s="26" t="str">
        <f t="shared" si="6"/>
        <v>keine Abschr.</v>
      </c>
      <c r="S22" s="27">
        <f t="shared" si="7"/>
        <v>298358</v>
      </c>
      <c r="T22" s="25">
        <f t="shared" si="8"/>
        <v>298358</v>
      </c>
      <c r="U22" s="23" t="str">
        <f t="shared" si="9"/>
        <v>keine Abschr.</v>
      </c>
    </row>
    <row r="23" spans="1:21" x14ac:dyDescent="0.2">
      <c r="A23" s="65" t="str">
        <f>'2024'!A23</f>
        <v>xxx</v>
      </c>
      <c r="B23" s="38" t="str">
        <f>'2024'!B23</f>
        <v>Land Parzelle Nr. xy</v>
      </c>
      <c r="C23" s="39">
        <f>'2024'!C23</f>
        <v>0</v>
      </c>
      <c r="D23" s="38">
        <f>'2024'!D23</f>
        <v>1540</v>
      </c>
      <c r="E23" s="38">
        <f>'2024'!E23</f>
        <v>0</v>
      </c>
      <c r="F23" s="38">
        <f>+'2024'!F23+'2024'!H23</f>
        <v>0</v>
      </c>
      <c r="G23" s="38">
        <f t="shared" si="0"/>
        <v>1540</v>
      </c>
      <c r="H23" s="38"/>
      <c r="I23" s="38">
        <f>'2024'!T23</f>
        <v>1540</v>
      </c>
      <c r="J23" s="38" t="str">
        <f>'2024'!J23</f>
        <v>ewig</v>
      </c>
      <c r="K23" s="39">
        <f>'2024'!K23</f>
        <v>2017</v>
      </c>
      <c r="L23" s="22" t="str">
        <f t="shared" si="1"/>
        <v>keine Abschr.</v>
      </c>
      <c r="M23" s="22" t="str">
        <f t="shared" si="2"/>
        <v>keine Abschr.</v>
      </c>
      <c r="N23" s="23" t="str">
        <f t="shared" si="3"/>
        <v>keine Abschr.</v>
      </c>
      <c r="O23" s="24" t="e">
        <f t="shared" si="4"/>
        <v>#VALUE!</v>
      </c>
      <c r="P23" s="25" t="str">
        <f t="shared" si="5"/>
        <v>keine Abschr.</v>
      </c>
      <c r="Q23" s="25"/>
      <c r="R23" s="26" t="str">
        <f t="shared" si="6"/>
        <v>keine Abschr.</v>
      </c>
      <c r="S23" s="27">
        <f t="shared" si="7"/>
        <v>1540</v>
      </c>
      <c r="T23" s="25">
        <f t="shared" si="8"/>
        <v>1540</v>
      </c>
      <c r="U23" s="23" t="str">
        <f t="shared" si="9"/>
        <v>keine Abschr.</v>
      </c>
    </row>
    <row r="24" spans="1:21" x14ac:dyDescent="0.2">
      <c r="A24" s="65" t="str">
        <f>'2024'!A24</f>
        <v>xxx</v>
      </c>
      <c r="B24" s="38" t="str">
        <f>'2024'!B24</f>
        <v>Land Parzelle Nr. xy</v>
      </c>
      <c r="C24" s="39">
        <f>'2024'!C24</f>
        <v>0</v>
      </c>
      <c r="D24" s="38">
        <f>'2024'!D24</f>
        <v>3348</v>
      </c>
      <c r="E24" s="38">
        <f>'2024'!E24</f>
        <v>0</v>
      </c>
      <c r="F24" s="38">
        <f>+'2024'!F24+'2024'!H24</f>
        <v>0</v>
      </c>
      <c r="G24" s="38">
        <f t="shared" si="0"/>
        <v>3348</v>
      </c>
      <c r="H24" s="38"/>
      <c r="I24" s="38">
        <f>'2024'!T24</f>
        <v>3348</v>
      </c>
      <c r="J24" s="38" t="str">
        <f>'2024'!J24</f>
        <v>ewig</v>
      </c>
      <c r="K24" s="39">
        <f>'2024'!K24</f>
        <v>2017</v>
      </c>
      <c r="L24" s="22" t="str">
        <f t="shared" si="1"/>
        <v>keine Abschr.</v>
      </c>
      <c r="M24" s="22" t="str">
        <f t="shared" si="2"/>
        <v>keine Abschr.</v>
      </c>
      <c r="N24" s="23" t="str">
        <f t="shared" si="3"/>
        <v>keine Abschr.</v>
      </c>
      <c r="O24" s="24" t="e">
        <f t="shared" si="4"/>
        <v>#VALUE!</v>
      </c>
      <c r="P24" s="25" t="str">
        <f t="shared" si="5"/>
        <v>keine Abschr.</v>
      </c>
      <c r="Q24" s="25"/>
      <c r="R24" s="26" t="str">
        <f t="shared" si="6"/>
        <v>keine Abschr.</v>
      </c>
      <c r="S24" s="27">
        <f t="shared" si="7"/>
        <v>3348</v>
      </c>
      <c r="T24" s="25">
        <f t="shared" si="8"/>
        <v>3348</v>
      </c>
      <c r="U24" s="23" t="str">
        <f t="shared" si="9"/>
        <v>keine Abschr.</v>
      </c>
    </row>
    <row r="25" spans="1:21" x14ac:dyDescent="0.2">
      <c r="A25" s="65" t="str">
        <f>'2024'!A25</f>
        <v>xxx</v>
      </c>
      <c r="B25" s="38" t="str">
        <f>'2024'!B25</f>
        <v>Land Parzelle Nr. xy</v>
      </c>
      <c r="C25" s="39">
        <f>'2024'!C25</f>
        <v>0</v>
      </c>
      <c r="D25" s="38">
        <f>'2024'!D25</f>
        <v>269</v>
      </c>
      <c r="E25" s="38">
        <f>'2024'!E25</f>
        <v>0</v>
      </c>
      <c r="F25" s="38">
        <f>+'2024'!F25+'2024'!H25</f>
        <v>0</v>
      </c>
      <c r="G25" s="38">
        <f t="shared" si="0"/>
        <v>269</v>
      </c>
      <c r="H25" s="38"/>
      <c r="I25" s="38">
        <f>'2024'!T25</f>
        <v>269</v>
      </c>
      <c r="J25" s="38" t="str">
        <f>'2024'!J25</f>
        <v>ewig</v>
      </c>
      <c r="K25" s="39">
        <f>'2024'!K25</f>
        <v>2017</v>
      </c>
      <c r="L25" s="22" t="str">
        <f t="shared" si="1"/>
        <v>keine Abschr.</v>
      </c>
      <c r="M25" s="22" t="str">
        <f t="shared" si="2"/>
        <v>keine Abschr.</v>
      </c>
      <c r="N25" s="23" t="str">
        <f t="shared" si="3"/>
        <v>keine Abschr.</v>
      </c>
      <c r="O25" s="24" t="e">
        <f t="shared" si="4"/>
        <v>#VALUE!</v>
      </c>
      <c r="P25" s="25" t="str">
        <f t="shared" si="5"/>
        <v>keine Abschr.</v>
      </c>
      <c r="Q25" s="25"/>
      <c r="R25" s="26" t="str">
        <f t="shared" si="6"/>
        <v>keine Abschr.</v>
      </c>
      <c r="S25" s="27">
        <f t="shared" si="7"/>
        <v>269</v>
      </c>
      <c r="T25" s="25">
        <f t="shared" si="8"/>
        <v>269</v>
      </c>
      <c r="U25" s="23" t="str">
        <f t="shared" si="9"/>
        <v>keine Abschr.</v>
      </c>
    </row>
    <row r="26" spans="1:21" x14ac:dyDescent="0.2">
      <c r="A26" s="65" t="str">
        <f>'2024'!A26</f>
        <v>xxx</v>
      </c>
      <c r="B26" s="38" t="str">
        <f>'2024'!B26</f>
        <v>Land Parzelle Nr. xy</v>
      </c>
      <c r="C26" s="39">
        <f>'2024'!C26</f>
        <v>0</v>
      </c>
      <c r="D26" s="38">
        <f>'2024'!D26</f>
        <v>1001</v>
      </c>
      <c r="E26" s="38">
        <f>'2024'!E26</f>
        <v>0</v>
      </c>
      <c r="F26" s="38">
        <f>+'2024'!F26+'2024'!H26</f>
        <v>0</v>
      </c>
      <c r="G26" s="38">
        <f t="shared" si="0"/>
        <v>1001</v>
      </c>
      <c r="H26" s="38"/>
      <c r="I26" s="38">
        <f>'2024'!T26</f>
        <v>1001</v>
      </c>
      <c r="J26" s="38" t="str">
        <f>'2024'!J26</f>
        <v>ewig</v>
      </c>
      <c r="K26" s="39">
        <f>'2024'!K26</f>
        <v>2017</v>
      </c>
      <c r="L26" s="22" t="str">
        <f t="shared" si="1"/>
        <v>keine Abschr.</v>
      </c>
      <c r="M26" s="22" t="str">
        <f t="shared" si="2"/>
        <v>keine Abschr.</v>
      </c>
      <c r="N26" s="23" t="str">
        <f t="shared" si="3"/>
        <v>keine Abschr.</v>
      </c>
      <c r="O26" s="24" t="e">
        <f t="shared" si="4"/>
        <v>#VALUE!</v>
      </c>
      <c r="P26" s="25" t="str">
        <f t="shared" si="5"/>
        <v>keine Abschr.</v>
      </c>
      <c r="Q26" s="25"/>
      <c r="R26" s="26" t="str">
        <f t="shared" si="6"/>
        <v>keine Abschr.</v>
      </c>
      <c r="S26" s="27">
        <f t="shared" si="7"/>
        <v>1001</v>
      </c>
      <c r="T26" s="25">
        <f t="shared" si="8"/>
        <v>1001</v>
      </c>
      <c r="U26" s="23" t="str">
        <f t="shared" si="9"/>
        <v>keine Abschr.</v>
      </c>
    </row>
    <row r="27" spans="1:21" x14ac:dyDescent="0.2">
      <c r="A27" s="65" t="str">
        <f>'2024'!A27</f>
        <v>xxx</v>
      </c>
      <c r="B27" s="38" t="str">
        <f>'2024'!B27</f>
        <v>Land Parzelle Nr. xy</v>
      </c>
      <c r="C27" s="39">
        <f>'2024'!C27</f>
        <v>0</v>
      </c>
      <c r="D27" s="38">
        <f>'2024'!D27</f>
        <v>34263</v>
      </c>
      <c r="E27" s="38">
        <f>'2024'!E27</f>
        <v>0</v>
      </c>
      <c r="F27" s="38">
        <f>+'2024'!F27+'2024'!H27</f>
        <v>0</v>
      </c>
      <c r="G27" s="38">
        <f t="shared" si="0"/>
        <v>34263</v>
      </c>
      <c r="H27" s="38"/>
      <c r="I27" s="38">
        <f>'2024'!T27</f>
        <v>34263</v>
      </c>
      <c r="J27" s="38" t="str">
        <f>'2024'!J27</f>
        <v>ewig</v>
      </c>
      <c r="K27" s="39">
        <f>'2024'!K27</f>
        <v>2017</v>
      </c>
      <c r="L27" s="22" t="str">
        <f t="shared" si="1"/>
        <v>keine Abschr.</v>
      </c>
      <c r="M27" s="22" t="str">
        <f t="shared" si="2"/>
        <v>keine Abschr.</v>
      </c>
      <c r="N27" s="23" t="str">
        <f t="shared" si="3"/>
        <v>keine Abschr.</v>
      </c>
      <c r="O27" s="24" t="e">
        <f t="shared" si="4"/>
        <v>#VALUE!</v>
      </c>
      <c r="P27" s="25" t="str">
        <f t="shared" si="5"/>
        <v>keine Abschr.</v>
      </c>
      <c r="Q27" s="25"/>
      <c r="R27" s="26" t="str">
        <f t="shared" si="6"/>
        <v>keine Abschr.</v>
      </c>
      <c r="S27" s="27">
        <f t="shared" si="7"/>
        <v>34263</v>
      </c>
      <c r="T27" s="25">
        <f t="shared" si="8"/>
        <v>34263</v>
      </c>
      <c r="U27" s="23" t="str">
        <f t="shared" si="9"/>
        <v>keine Abschr.</v>
      </c>
    </row>
    <row r="28" spans="1:21" x14ac:dyDescent="0.2">
      <c r="A28" s="65" t="str">
        <f>'2024'!A28</f>
        <v>xxx</v>
      </c>
      <c r="B28" s="38" t="str">
        <f>'2024'!B28</f>
        <v>Wald Parzelle Nr. xy</v>
      </c>
      <c r="C28" s="39">
        <f>'2024'!C28</f>
        <v>0</v>
      </c>
      <c r="D28" s="38">
        <f>'2024'!D28</f>
        <v>63</v>
      </c>
      <c r="E28" s="38">
        <f>'2024'!E28</f>
        <v>0</v>
      </c>
      <c r="F28" s="38">
        <f>+'2024'!F28+'2024'!H28</f>
        <v>0</v>
      </c>
      <c r="G28" s="38">
        <f t="shared" si="0"/>
        <v>63</v>
      </c>
      <c r="H28" s="38"/>
      <c r="I28" s="38">
        <f>'2024'!T28</f>
        <v>63</v>
      </c>
      <c r="J28" s="38" t="str">
        <f>'2024'!J28</f>
        <v>ewig</v>
      </c>
      <c r="K28" s="39">
        <f>'2024'!K28</f>
        <v>2017</v>
      </c>
      <c r="L28" s="22" t="str">
        <f t="shared" si="1"/>
        <v>keine Abschr.</v>
      </c>
      <c r="M28" s="22" t="str">
        <f t="shared" si="2"/>
        <v>keine Abschr.</v>
      </c>
      <c r="N28" s="23" t="str">
        <f t="shared" si="3"/>
        <v>keine Abschr.</v>
      </c>
      <c r="O28" s="24" t="e">
        <f t="shared" si="4"/>
        <v>#VALUE!</v>
      </c>
      <c r="P28" s="25" t="str">
        <f t="shared" si="5"/>
        <v>keine Abschr.</v>
      </c>
      <c r="Q28" s="25"/>
      <c r="R28" s="26" t="str">
        <f t="shared" si="6"/>
        <v>keine Abschr.</v>
      </c>
      <c r="S28" s="27">
        <f t="shared" si="7"/>
        <v>63</v>
      </c>
      <c r="T28" s="25">
        <f t="shared" si="8"/>
        <v>63</v>
      </c>
      <c r="U28" s="23" t="str">
        <f t="shared" si="9"/>
        <v>keine Abschr.</v>
      </c>
    </row>
    <row r="29" spans="1:21" x14ac:dyDescent="0.2">
      <c r="A29" s="65" t="str">
        <f>'2024'!A29</f>
        <v>xxx</v>
      </c>
      <c r="B29" s="38" t="str">
        <f>'2024'!B29</f>
        <v>Wald Parzelle Nr. xy</v>
      </c>
      <c r="C29" s="39">
        <f>'2024'!C29</f>
        <v>0</v>
      </c>
      <c r="D29" s="38">
        <f>'2024'!D29</f>
        <v>1116</v>
      </c>
      <c r="E29" s="38">
        <f>'2024'!E29</f>
        <v>0</v>
      </c>
      <c r="F29" s="38">
        <f>+'2024'!F29+'2024'!H29</f>
        <v>0</v>
      </c>
      <c r="G29" s="38">
        <f t="shared" si="0"/>
        <v>1116</v>
      </c>
      <c r="H29" s="38"/>
      <c r="I29" s="38">
        <f>'2024'!T29</f>
        <v>1116</v>
      </c>
      <c r="J29" s="38" t="str">
        <f>'2024'!J29</f>
        <v>ewig</v>
      </c>
      <c r="K29" s="39">
        <f>'2024'!K29</f>
        <v>2017</v>
      </c>
      <c r="L29" s="22" t="str">
        <f t="shared" si="1"/>
        <v>keine Abschr.</v>
      </c>
      <c r="M29" s="22" t="str">
        <f t="shared" si="2"/>
        <v>keine Abschr.</v>
      </c>
      <c r="N29" s="23" t="str">
        <f t="shared" si="3"/>
        <v>keine Abschr.</v>
      </c>
      <c r="O29" s="24" t="e">
        <f t="shared" si="4"/>
        <v>#VALUE!</v>
      </c>
      <c r="P29" s="25" t="str">
        <f t="shared" si="5"/>
        <v>keine Abschr.</v>
      </c>
      <c r="Q29" s="25"/>
      <c r="R29" s="26" t="str">
        <f t="shared" si="6"/>
        <v>keine Abschr.</v>
      </c>
      <c r="S29" s="27">
        <f t="shared" si="7"/>
        <v>1116</v>
      </c>
      <c r="T29" s="25">
        <f t="shared" si="8"/>
        <v>1116</v>
      </c>
      <c r="U29" s="23" t="str">
        <f t="shared" si="9"/>
        <v>keine Abschr.</v>
      </c>
    </row>
    <row r="30" spans="1:21" x14ac:dyDescent="0.2">
      <c r="A30" s="65" t="str">
        <f>'2024'!A30</f>
        <v>xxx</v>
      </c>
      <c r="B30" s="38" t="str">
        <f>'2024'!B30</f>
        <v>Wald Parzelle Nr. xy</v>
      </c>
      <c r="C30" s="39">
        <f>'2024'!C30</f>
        <v>0</v>
      </c>
      <c r="D30" s="38">
        <f>'2024'!D30</f>
        <v>616</v>
      </c>
      <c r="E30" s="38">
        <f>'2024'!E30</f>
        <v>0</v>
      </c>
      <c r="F30" s="38">
        <f>+'2024'!F30+'2024'!H30</f>
        <v>0</v>
      </c>
      <c r="G30" s="38">
        <f t="shared" si="0"/>
        <v>616</v>
      </c>
      <c r="H30" s="38"/>
      <c r="I30" s="38">
        <f>'2024'!T30</f>
        <v>616</v>
      </c>
      <c r="J30" s="38" t="str">
        <f>'2024'!J30</f>
        <v>ewig</v>
      </c>
      <c r="K30" s="39">
        <f>'2024'!K30</f>
        <v>2017</v>
      </c>
      <c r="L30" s="22" t="str">
        <f t="shared" ref="L30:L53" si="10">IF(J30="ewig","keine Abschr.",IF(C30&gt;0,C30+1,0))</f>
        <v>keine Abschr.</v>
      </c>
      <c r="M30" s="22" t="str">
        <f t="shared" ref="M30:M53" si="11">IF(J30="ewig","keine Abschr.",IF(C30&gt;0,C30+J30,0))</f>
        <v>keine Abschr.</v>
      </c>
      <c r="N30" s="23" t="str">
        <f t="shared" ref="N30:N53" si="12">IF(L30="keine Abschr.","keine Abschr.",IF(C30&gt;0,IF(C30+J30&lt;$K$1,"abgelaufen",(C30-$K$1)*-1),0))</f>
        <v>keine Abschr.</v>
      </c>
      <c r="O30" s="24" t="e">
        <f t="shared" si="4"/>
        <v>#VALUE!</v>
      </c>
      <c r="P30" s="25" t="str">
        <f t="shared" si="5"/>
        <v>keine Abschr.</v>
      </c>
      <c r="Q30" s="25"/>
      <c r="R30" s="26" t="str">
        <f t="shared" si="6"/>
        <v>keine Abschr.</v>
      </c>
      <c r="S30" s="27">
        <f t="shared" si="7"/>
        <v>616</v>
      </c>
      <c r="T30" s="25">
        <f t="shared" si="8"/>
        <v>616</v>
      </c>
      <c r="U30" s="23" t="str">
        <f t="shared" si="9"/>
        <v>keine Abschr.</v>
      </c>
    </row>
    <row r="31" spans="1:21" x14ac:dyDescent="0.2">
      <c r="A31" s="65" t="str">
        <f>'2024'!A31</f>
        <v>xxx</v>
      </c>
      <c r="B31" s="38" t="str">
        <f>'2024'!B31</f>
        <v>Wald Parzelle Nr. xy</v>
      </c>
      <c r="C31" s="39">
        <f>'2024'!C31</f>
        <v>0</v>
      </c>
      <c r="D31" s="38">
        <f>'2024'!D31</f>
        <v>385</v>
      </c>
      <c r="E31" s="38">
        <f>'2024'!E31</f>
        <v>0</v>
      </c>
      <c r="F31" s="38">
        <f>+'2024'!F31+'2024'!H31</f>
        <v>0</v>
      </c>
      <c r="G31" s="38">
        <f t="shared" si="0"/>
        <v>385</v>
      </c>
      <c r="H31" s="38"/>
      <c r="I31" s="38">
        <f>'2024'!T31</f>
        <v>385</v>
      </c>
      <c r="J31" s="38" t="str">
        <f>'2024'!J31</f>
        <v>ewig</v>
      </c>
      <c r="K31" s="39">
        <f>'2024'!K31</f>
        <v>2017</v>
      </c>
      <c r="L31" s="22" t="str">
        <f t="shared" si="10"/>
        <v>keine Abschr.</v>
      </c>
      <c r="M31" s="22" t="str">
        <f t="shared" si="11"/>
        <v>keine Abschr.</v>
      </c>
      <c r="N31" s="23" t="str">
        <f t="shared" si="12"/>
        <v>keine Abschr.</v>
      </c>
      <c r="O31" s="24" t="e">
        <f t="shared" si="4"/>
        <v>#VALUE!</v>
      </c>
      <c r="P31" s="25" t="str">
        <f t="shared" si="5"/>
        <v>keine Abschr.</v>
      </c>
      <c r="Q31" s="25"/>
      <c r="R31" s="26" t="str">
        <f t="shared" si="6"/>
        <v>keine Abschr.</v>
      </c>
      <c r="S31" s="27">
        <f t="shared" si="7"/>
        <v>385</v>
      </c>
      <c r="T31" s="25">
        <f t="shared" si="8"/>
        <v>385</v>
      </c>
      <c r="U31" s="23" t="str">
        <f t="shared" si="9"/>
        <v>keine Abschr.</v>
      </c>
    </row>
    <row r="32" spans="1:21" x14ac:dyDescent="0.2">
      <c r="A32" s="65" t="str">
        <f>'2024'!A32</f>
        <v>xxx</v>
      </c>
      <c r="B32" s="38" t="str">
        <f>'2024'!B32</f>
        <v>Wald Parzelle Nr. xy</v>
      </c>
      <c r="C32" s="39">
        <f>'2024'!C32</f>
        <v>0</v>
      </c>
      <c r="D32" s="38">
        <f>'2024'!D32</f>
        <v>2310</v>
      </c>
      <c r="E32" s="38">
        <f>'2024'!E32</f>
        <v>0</v>
      </c>
      <c r="F32" s="38">
        <f>+'2024'!F32+'2024'!H32</f>
        <v>0</v>
      </c>
      <c r="G32" s="38">
        <f t="shared" si="0"/>
        <v>2310</v>
      </c>
      <c r="H32" s="38"/>
      <c r="I32" s="38">
        <f>'2024'!T32</f>
        <v>2310</v>
      </c>
      <c r="J32" s="38" t="str">
        <f>'2024'!J32</f>
        <v>ewig</v>
      </c>
      <c r="K32" s="39">
        <f>'2024'!K32</f>
        <v>2017</v>
      </c>
      <c r="L32" s="22" t="str">
        <f t="shared" si="10"/>
        <v>keine Abschr.</v>
      </c>
      <c r="M32" s="22" t="str">
        <f t="shared" si="11"/>
        <v>keine Abschr.</v>
      </c>
      <c r="N32" s="23" t="str">
        <f t="shared" si="12"/>
        <v>keine Abschr.</v>
      </c>
      <c r="O32" s="24" t="e">
        <f t="shared" si="4"/>
        <v>#VALUE!</v>
      </c>
      <c r="P32" s="25" t="str">
        <f t="shared" si="5"/>
        <v>keine Abschr.</v>
      </c>
      <c r="Q32" s="25"/>
      <c r="R32" s="26" t="str">
        <f t="shared" si="6"/>
        <v>keine Abschr.</v>
      </c>
      <c r="S32" s="27">
        <f t="shared" si="7"/>
        <v>2310</v>
      </c>
      <c r="T32" s="25">
        <f t="shared" si="8"/>
        <v>2310</v>
      </c>
      <c r="U32" s="23" t="str">
        <f t="shared" si="9"/>
        <v>keine Abschr.</v>
      </c>
    </row>
    <row r="33" spans="1:21" x14ac:dyDescent="0.2">
      <c r="A33" s="65" t="str">
        <f>'2024'!A33</f>
        <v>xxx</v>
      </c>
      <c r="B33" s="38" t="str">
        <f>'2024'!B33</f>
        <v>Wald Parzelle Nr. xy</v>
      </c>
      <c r="C33" s="39">
        <f>'2024'!C33</f>
        <v>0</v>
      </c>
      <c r="D33" s="38">
        <f>'2024'!D33</f>
        <v>3888</v>
      </c>
      <c r="E33" s="38">
        <f>'2024'!E33</f>
        <v>0</v>
      </c>
      <c r="F33" s="38">
        <f>+'2024'!F33+'2024'!H33</f>
        <v>0</v>
      </c>
      <c r="G33" s="38">
        <f t="shared" si="0"/>
        <v>3888</v>
      </c>
      <c r="H33" s="38"/>
      <c r="I33" s="38">
        <f>'2024'!T33</f>
        <v>3888</v>
      </c>
      <c r="J33" s="38" t="str">
        <f>'2024'!J33</f>
        <v>ewig</v>
      </c>
      <c r="K33" s="39">
        <f>'2024'!K33</f>
        <v>2017</v>
      </c>
      <c r="L33" s="22" t="str">
        <f t="shared" si="10"/>
        <v>keine Abschr.</v>
      </c>
      <c r="M33" s="22" t="str">
        <f t="shared" si="11"/>
        <v>keine Abschr.</v>
      </c>
      <c r="N33" s="23" t="str">
        <f t="shared" si="12"/>
        <v>keine Abschr.</v>
      </c>
      <c r="O33" s="24" t="e">
        <f t="shared" si="4"/>
        <v>#VALUE!</v>
      </c>
      <c r="P33" s="25" t="str">
        <f t="shared" si="5"/>
        <v>keine Abschr.</v>
      </c>
      <c r="Q33" s="25"/>
      <c r="R33" s="26" t="str">
        <f t="shared" si="6"/>
        <v>keine Abschr.</v>
      </c>
      <c r="S33" s="27">
        <f t="shared" si="7"/>
        <v>3888</v>
      </c>
      <c r="T33" s="25">
        <f t="shared" si="8"/>
        <v>3888</v>
      </c>
      <c r="U33" s="23" t="str">
        <f t="shared" si="9"/>
        <v>keine Abschr.</v>
      </c>
    </row>
    <row r="34" spans="1:21" x14ac:dyDescent="0.2">
      <c r="A34" s="65" t="str">
        <f>'2024'!A34</f>
        <v>xxx</v>
      </c>
      <c r="B34" s="38" t="str">
        <f>'2024'!B34</f>
        <v>Wald Parzelle Nr. xy</v>
      </c>
      <c r="C34" s="39">
        <f>'2024'!C34</f>
        <v>0</v>
      </c>
      <c r="D34" s="38">
        <f>'2024'!D34</f>
        <v>31.6</v>
      </c>
      <c r="E34" s="38">
        <f>'2024'!E34</f>
        <v>0</v>
      </c>
      <c r="F34" s="38">
        <f>+'2024'!F34+'2024'!H34</f>
        <v>0</v>
      </c>
      <c r="G34" s="38">
        <f t="shared" si="0"/>
        <v>31.6</v>
      </c>
      <c r="H34" s="38"/>
      <c r="I34" s="38">
        <f>'2024'!T34</f>
        <v>31.6</v>
      </c>
      <c r="J34" s="38" t="str">
        <f>'2024'!J34</f>
        <v>ewig</v>
      </c>
      <c r="K34" s="39">
        <f>'2024'!K34</f>
        <v>2017</v>
      </c>
      <c r="L34" s="22" t="str">
        <f t="shared" si="10"/>
        <v>keine Abschr.</v>
      </c>
      <c r="M34" s="22" t="str">
        <f t="shared" si="11"/>
        <v>keine Abschr.</v>
      </c>
      <c r="N34" s="23" t="str">
        <f t="shared" si="12"/>
        <v>keine Abschr.</v>
      </c>
      <c r="O34" s="24" t="e">
        <f t="shared" si="4"/>
        <v>#VALUE!</v>
      </c>
      <c r="P34" s="25" t="str">
        <f t="shared" si="5"/>
        <v>keine Abschr.</v>
      </c>
      <c r="Q34" s="25"/>
      <c r="R34" s="26" t="str">
        <f t="shared" si="6"/>
        <v>keine Abschr.</v>
      </c>
      <c r="S34" s="27">
        <f t="shared" si="7"/>
        <v>31.6</v>
      </c>
      <c r="T34" s="25">
        <f t="shared" si="8"/>
        <v>31.6</v>
      </c>
      <c r="U34" s="23" t="str">
        <f t="shared" si="9"/>
        <v>keine Abschr.</v>
      </c>
    </row>
    <row r="35" spans="1:21" x14ac:dyDescent="0.2">
      <c r="A35" s="65">
        <f>'2024'!A35</f>
        <v>0</v>
      </c>
      <c r="B35" s="38">
        <f>'2024'!B35</f>
        <v>0</v>
      </c>
      <c r="C35" s="39">
        <f>'2024'!C35</f>
        <v>0</v>
      </c>
      <c r="D35" s="38">
        <f>'2024'!D35</f>
        <v>0</v>
      </c>
      <c r="E35" s="38">
        <f>'2024'!E35</f>
        <v>0</v>
      </c>
      <c r="F35" s="38">
        <f>+'2024'!F35+'2024'!H35</f>
        <v>0</v>
      </c>
      <c r="G35" s="38">
        <f t="shared" si="0"/>
        <v>0</v>
      </c>
      <c r="H35" s="38"/>
      <c r="I35" s="38">
        <f>'2024'!T35</f>
        <v>0</v>
      </c>
      <c r="J35" s="38">
        <f>'2024'!J35</f>
        <v>0</v>
      </c>
      <c r="K35" s="39">
        <f>'2024'!K35</f>
        <v>0</v>
      </c>
      <c r="L35" s="22">
        <f t="shared" si="10"/>
        <v>0</v>
      </c>
      <c r="M35" s="22">
        <f t="shared" si="11"/>
        <v>0</v>
      </c>
      <c r="N35" s="23">
        <f t="shared" si="12"/>
        <v>0</v>
      </c>
      <c r="O35" s="24">
        <f t="shared" si="4"/>
        <v>0</v>
      </c>
      <c r="P35" s="25" t="str">
        <f t="shared" si="5"/>
        <v/>
      </c>
      <c r="Q35" s="25"/>
      <c r="R35" s="26">
        <f t="shared" si="6"/>
        <v>0</v>
      </c>
      <c r="S35" s="27" t="str">
        <f t="shared" si="7"/>
        <v/>
      </c>
      <c r="T35" s="25">
        <f t="shared" si="8"/>
        <v>0</v>
      </c>
      <c r="U35" s="23" t="str">
        <f t="shared" si="9"/>
        <v/>
      </c>
    </row>
    <row r="36" spans="1:21" x14ac:dyDescent="0.2">
      <c r="A36" s="65" t="str">
        <f>'2024'!A36</f>
        <v>xxx</v>
      </c>
      <c r="B36" s="38" t="str">
        <f>'2024'!B36</f>
        <v>STWE Nr. xy</v>
      </c>
      <c r="C36" s="39">
        <f>'2024'!C36</f>
        <v>2010</v>
      </c>
      <c r="D36" s="38">
        <f>'2024'!D36</f>
        <v>91830</v>
      </c>
      <c r="E36" s="38">
        <f>'2024'!E36</f>
        <v>0</v>
      </c>
      <c r="F36" s="38">
        <f>+'2024'!F36+'2024'!H36</f>
        <v>0</v>
      </c>
      <c r="G36" s="38">
        <f t="shared" si="0"/>
        <v>91830</v>
      </c>
      <c r="H36" s="38"/>
      <c r="I36" s="38">
        <f>'2024'!T36</f>
        <v>78973.617021276616</v>
      </c>
      <c r="J36" s="38">
        <v>100</v>
      </c>
      <c r="K36" s="39">
        <f>'2024'!K36</f>
        <v>2017</v>
      </c>
      <c r="L36" s="22">
        <f t="shared" si="10"/>
        <v>2011</v>
      </c>
      <c r="M36" s="22">
        <f t="shared" si="11"/>
        <v>2110</v>
      </c>
      <c r="N36" s="23">
        <f t="shared" si="12"/>
        <v>15</v>
      </c>
      <c r="O36" s="24">
        <f t="shared" si="4"/>
        <v>918.29787234042578</v>
      </c>
      <c r="P36" s="25">
        <f t="shared" si="5"/>
        <v>918.29787234042578</v>
      </c>
      <c r="Q36" s="25"/>
      <c r="R36" s="26">
        <f t="shared" si="6"/>
        <v>13774.680851063811</v>
      </c>
      <c r="S36" s="27">
        <f t="shared" si="7"/>
        <v>78973.617021276616</v>
      </c>
      <c r="T36" s="25">
        <f t="shared" si="8"/>
        <v>78055.319148936193</v>
      </c>
      <c r="U36" s="23">
        <f t="shared" si="9"/>
        <v>85</v>
      </c>
    </row>
    <row r="37" spans="1:21" x14ac:dyDescent="0.2">
      <c r="A37" s="65" t="str">
        <f>'2024'!A37</f>
        <v>xxx</v>
      </c>
      <c r="B37" s="38" t="str">
        <f>'2024'!B37</f>
        <v>STWE Nr. xy</v>
      </c>
      <c r="C37" s="39">
        <f>'2024'!C37</f>
        <v>2015</v>
      </c>
      <c r="D37" s="38">
        <f>'2024'!D37</f>
        <v>93000</v>
      </c>
      <c r="E37" s="38">
        <f>'2024'!E37</f>
        <v>0</v>
      </c>
      <c r="F37" s="38">
        <f>+'2024'!F37+'2024'!H37</f>
        <v>0</v>
      </c>
      <c r="G37" s="38">
        <f t="shared" si="0"/>
        <v>93000</v>
      </c>
      <c r="H37" s="38"/>
      <c r="I37" s="38">
        <f>'2024'!T37</f>
        <v>84630</v>
      </c>
      <c r="J37" s="38">
        <v>100</v>
      </c>
      <c r="K37" s="39">
        <f>'2024'!K37</f>
        <v>2017</v>
      </c>
      <c r="L37" s="22">
        <f t="shared" si="10"/>
        <v>2016</v>
      </c>
      <c r="M37" s="22">
        <f t="shared" si="11"/>
        <v>2115</v>
      </c>
      <c r="N37" s="23">
        <f t="shared" si="12"/>
        <v>10</v>
      </c>
      <c r="O37" s="24">
        <f t="shared" si="4"/>
        <v>930</v>
      </c>
      <c r="P37" s="25">
        <f t="shared" si="5"/>
        <v>930</v>
      </c>
      <c r="Q37" s="25"/>
      <c r="R37" s="26">
        <f t="shared" si="6"/>
        <v>9300</v>
      </c>
      <c r="S37" s="27">
        <f t="shared" si="7"/>
        <v>84630</v>
      </c>
      <c r="T37" s="25">
        <f t="shared" si="8"/>
        <v>83700</v>
      </c>
      <c r="U37" s="23">
        <f t="shared" si="9"/>
        <v>90</v>
      </c>
    </row>
    <row r="38" spans="1:21" x14ac:dyDescent="0.2">
      <c r="A38" s="65" t="str">
        <f>'2024'!A38</f>
        <v>xxx</v>
      </c>
      <c r="B38" s="38" t="str">
        <f>'2024'!B38</f>
        <v>STWE Nr. xy</v>
      </c>
      <c r="C38" s="39">
        <f>'2024'!C38</f>
        <v>2016</v>
      </c>
      <c r="D38" s="38">
        <f>'2024'!D38</f>
        <v>94000</v>
      </c>
      <c r="E38" s="38">
        <f>'2024'!E38</f>
        <v>0</v>
      </c>
      <c r="F38" s="38">
        <f>+'2024'!F38+'2024'!H38</f>
        <v>0</v>
      </c>
      <c r="G38" s="38">
        <f t="shared" si="0"/>
        <v>94000</v>
      </c>
      <c r="H38" s="38"/>
      <c r="I38" s="38">
        <f>'2024'!T38</f>
        <v>86480</v>
      </c>
      <c r="J38" s="38">
        <v>100</v>
      </c>
      <c r="K38" s="39">
        <f>'2024'!K38</f>
        <v>2017</v>
      </c>
      <c r="L38" s="22">
        <f t="shared" si="10"/>
        <v>2017</v>
      </c>
      <c r="M38" s="22">
        <f t="shared" si="11"/>
        <v>2116</v>
      </c>
      <c r="N38" s="23">
        <f t="shared" si="12"/>
        <v>9</v>
      </c>
      <c r="O38" s="24">
        <f t="shared" si="4"/>
        <v>940</v>
      </c>
      <c r="P38" s="25">
        <f t="shared" si="5"/>
        <v>940</v>
      </c>
      <c r="Q38" s="25"/>
      <c r="R38" s="26">
        <f t="shared" si="6"/>
        <v>8460</v>
      </c>
      <c r="S38" s="27">
        <f t="shared" si="7"/>
        <v>86480</v>
      </c>
      <c r="T38" s="25">
        <f t="shared" si="8"/>
        <v>85540</v>
      </c>
      <c r="U38" s="23">
        <f t="shared" si="9"/>
        <v>91</v>
      </c>
    </row>
    <row r="39" spans="1:21" x14ac:dyDescent="0.2">
      <c r="A39" s="65">
        <f>'2024'!A39</f>
        <v>0</v>
      </c>
      <c r="B39" s="38">
        <f>'2024'!B39</f>
        <v>0</v>
      </c>
      <c r="C39" s="39">
        <f>'2024'!C39</f>
        <v>0</v>
      </c>
      <c r="D39" s="38">
        <f>'2024'!D39</f>
        <v>0</v>
      </c>
      <c r="E39" s="38">
        <f>'2024'!E39</f>
        <v>0</v>
      </c>
      <c r="F39" s="38">
        <f>+'2024'!F39+'2024'!H39</f>
        <v>0</v>
      </c>
      <c r="G39" s="38">
        <f t="shared" si="0"/>
        <v>0</v>
      </c>
      <c r="H39" s="38"/>
      <c r="I39" s="38">
        <f>'2024'!T39</f>
        <v>0</v>
      </c>
      <c r="J39" s="38">
        <f>'2024'!J39</f>
        <v>0</v>
      </c>
      <c r="K39" s="39">
        <f>'2024'!K39</f>
        <v>0</v>
      </c>
      <c r="L39" s="22">
        <f t="shared" si="10"/>
        <v>0</v>
      </c>
      <c r="M39" s="22">
        <f t="shared" si="11"/>
        <v>0</v>
      </c>
      <c r="N39" s="23">
        <f t="shared" si="12"/>
        <v>0</v>
      </c>
      <c r="O39" s="24">
        <f t="shared" si="4"/>
        <v>0</v>
      </c>
      <c r="P39" s="25" t="str">
        <f t="shared" si="5"/>
        <v/>
      </c>
      <c r="Q39" s="25"/>
      <c r="R39" s="26">
        <f t="shared" si="6"/>
        <v>0</v>
      </c>
      <c r="S39" s="27" t="str">
        <f t="shared" si="7"/>
        <v/>
      </c>
      <c r="T39" s="25">
        <f t="shared" si="8"/>
        <v>0</v>
      </c>
      <c r="U39" s="23" t="str">
        <f t="shared" si="9"/>
        <v/>
      </c>
    </row>
    <row r="40" spans="1:21" x14ac:dyDescent="0.2">
      <c r="A40" s="65">
        <f>'2024'!A40</f>
        <v>0</v>
      </c>
      <c r="B40" s="38">
        <f>'2024'!B40</f>
        <v>0</v>
      </c>
      <c r="C40" s="39">
        <f>'2024'!C40</f>
        <v>0</v>
      </c>
      <c r="D40" s="38">
        <f>'2024'!D40</f>
        <v>0</v>
      </c>
      <c r="E40" s="38">
        <f>'2024'!E40</f>
        <v>0</v>
      </c>
      <c r="F40" s="38">
        <f>+'2024'!F40+'2024'!H40</f>
        <v>0</v>
      </c>
      <c r="G40" s="38">
        <f t="shared" si="0"/>
        <v>0</v>
      </c>
      <c r="H40" s="38"/>
      <c r="I40" s="38">
        <f>'2024'!T40</f>
        <v>0</v>
      </c>
      <c r="J40" s="38">
        <f>'2024'!J40</f>
        <v>0</v>
      </c>
      <c r="K40" s="39">
        <f>'2024'!K40</f>
        <v>0</v>
      </c>
      <c r="L40" s="22">
        <f t="shared" si="10"/>
        <v>0</v>
      </c>
      <c r="M40" s="22">
        <f t="shared" si="11"/>
        <v>0</v>
      </c>
      <c r="N40" s="23">
        <f t="shared" si="12"/>
        <v>0</v>
      </c>
      <c r="O40" s="24">
        <f t="shared" si="4"/>
        <v>0</v>
      </c>
      <c r="P40" s="25" t="str">
        <f t="shared" si="5"/>
        <v/>
      </c>
      <c r="Q40" s="25"/>
      <c r="R40" s="26">
        <f t="shared" si="6"/>
        <v>0</v>
      </c>
      <c r="S40" s="27" t="str">
        <f t="shared" si="7"/>
        <v/>
      </c>
      <c r="T40" s="25">
        <f t="shared" si="8"/>
        <v>0</v>
      </c>
      <c r="U40" s="23" t="str">
        <f t="shared" si="9"/>
        <v/>
      </c>
    </row>
    <row r="41" spans="1:21" x14ac:dyDescent="0.2">
      <c r="A41" s="65">
        <f>'2024'!A41</f>
        <v>0</v>
      </c>
      <c r="B41" s="38">
        <f>'2024'!B41</f>
        <v>0</v>
      </c>
      <c r="C41" s="39">
        <f>'2024'!C41</f>
        <v>0</v>
      </c>
      <c r="D41" s="38">
        <f>'2024'!D41</f>
        <v>0</v>
      </c>
      <c r="E41" s="38">
        <f>'2024'!E41</f>
        <v>0</v>
      </c>
      <c r="F41" s="38">
        <f>+'2024'!F41+'2024'!H41</f>
        <v>0</v>
      </c>
      <c r="G41" s="38">
        <f t="shared" si="0"/>
        <v>0</v>
      </c>
      <c r="H41" s="38"/>
      <c r="I41" s="38">
        <f>'2024'!T41</f>
        <v>0</v>
      </c>
      <c r="J41" s="38">
        <f>'2024'!J41</f>
        <v>0</v>
      </c>
      <c r="K41" s="39">
        <f>'2024'!K41</f>
        <v>0</v>
      </c>
      <c r="L41" s="22">
        <f t="shared" si="10"/>
        <v>0</v>
      </c>
      <c r="M41" s="22">
        <f t="shared" si="11"/>
        <v>0</v>
      </c>
      <c r="N41" s="23">
        <f t="shared" si="12"/>
        <v>0</v>
      </c>
      <c r="O41" s="24">
        <f t="shared" si="4"/>
        <v>0</v>
      </c>
      <c r="P41" s="25" t="str">
        <f t="shared" si="5"/>
        <v/>
      </c>
      <c r="Q41" s="25"/>
      <c r="R41" s="26">
        <f t="shared" si="6"/>
        <v>0</v>
      </c>
      <c r="S41" s="27" t="str">
        <f t="shared" si="7"/>
        <v/>
      </c>
      <c r="T41" s="25">
        <f t="shared" si="8"/>
        <v>0</v>
      </c>
      <c r="U41" s="23" t="str">
        <f t="shared" si="9"/>
        <v/>
      </c>
    </row>
    <row r="42" spans="1:21" x14ac:dyDescent="0.2">
      <c r="A42" s="65">
        <f>'2024'!A42</f>
        <v>0</v>
      </c>
      <c r="B42" s="38">
        <f>'2024'!B42</f>
        <v>0</v>
      </c>
      <c r="C42" s="39">
        <f>'2024'!C42</f>
        <v>0</v>
      </c>
      <c r="D42" s="38">
        <f>'2024'!D42</f>
        <v>0</v>
      </c>
      <c r="E42" s="38">
        <f>'2024'!E42</f>
        <v>0</v>
      </c>
      <c r="F42" s="38">
        <f>+'2024'!F42+'2024'!H42</f>
        <v>0</v>
      </c>
      <c r="G42" s="38">
        <f t="shared" si="0"/>
        <v>0</v>
      </c>
      <c r="H42" s="38"/>
      <c r="I42" s="38">
        <f>'2024'!T42</f>
        <v>0</v>
      </c>
      <c r="J42" s="38">
        <f>'2024'!J42</f>
        <v>0</v>
      </c>
      <c r="K42" s="39">
        <f>'2024'!K42</f>
        <v>0</v>
      </c>
      <c r="L42" s="22">
        <f t="shared" si="10"/>
        <v>0</v>
      </c>
      <c r="M42" s="22">
        <f t="shared" si="11"/>
        <v>0</v>
      </c>
      <c r="N42" s="23">
        <f t="shared" si="12"/>
        <v>0</v>
      </c>
      <c r="O42" s="24">
        <f t="shared" si="4"/>
        <v>0</v>
      </c>
      <c r="P42" s="25" t="str">
        <f t="shared" si="5"/>
        <v/>
      </c>
      <c r="Q42" s="25"/>
      <c r="R42" s="26">
        <f t="shared" si="6"/>
        <v>0</v>
      </c>
      <c r="S42" s="27" t="str">
        <f t="shared" si="7"/>
        <v/>
      </c>
      <c r="T42" s="25">
        <f t="shared" si="8"/>
        <v>0</v>
      </c>
      <c r="U42" s="23" t="str">
        <f t="shared" si="9"/>
        <v/>
      </c>
    </row>
    <row r="43" spans="1:21" x14ac:dyDescent="0.2">
      <c r="A43" s="65">
        <f>'2024'!A43</f>
        <v>0</v>
      </c>
      <c r="B43" s="38">
        <f>'2024'!B43</f>
        <v>0</v>
      </c>
      <c r="C43" s="39">
        <f>'2024'!C43</f>
        <v>0</v>
      </c>
      <c r="D43" s="38">
        <f>'2024'!D43</f>
        <v>0</v>
      </c>
      <c r="E43" s="38">
        <f>'2024'!E43</f>
        <v>0</v>
      </c>
      <c r="F43" s="38">
        <f>+'2024'!F43+'2024'!H43</f>
        <v>0</v>
      </c>
      <c r="G43" s="38">
        <f t="shared" si="0"/>
        <v>0</v>
      </c>
      <c r="H43" s="38"/>
      <c r="I43" s="38">
        <f>'2024'!T43</f>
        <v>0</v>
      </c>
      <c r="J43" s="38">
        <f>'2024'!J43</f>
        <v>0</v>
      </c>
      <c r="K43" s="39">
        <f>'2024'!K43</f>
        <v>0</v>
      </c>
      <c r="L43" s="22">
        <f t="shared" si="10"/>
        <v>0</v>
      </c>
      <c r="M43" s="22">
        <f t="shared" si="11"/>
        <v>0</v>
      </c>
      <c r="N43" s="23">
        <f t="shared" si="12"/>
        <v>0</v>
      </c>
      <c r="O43" s="24">
        <f t="shared" si="4"/>
        <v>0</v>
      </c>
      <c r="P43" s="25" t="str">
        <f t="shared" si="5"/>
        <v/>
      </c>
      <c r="Q43" s="25"/>
      <c r="R43" s="26">
        <f t="shared" si="6"/>
        <v>0</v>
      </c>
      <c r="S43" s="27" t="str">
        <f t="shared" si="7"/>
        <v/>
      </c>
      <c r="T43" s="25">
        <f t="shared" si="8"/>
        <v>0</v>
      </c>
      <c r="U43" s="23" t="str">
        <f t="shared" si="9"/>
        <v/>
      </c>
    </row>
    <row r="44" spans="1:21" x14ac:dyDescent="0.2">
      <c r="A44" s="65">
        <f>'2024'!A44</f>
        <v>0</v>
      </c>
      <c r="B44" s="38">
        <f>'2024'!B44</f>
        <v>0</v>
      </c>
      <c r="C44" s="39">
        <f>'2024'!C44</f>
        <v>0</v>
      </c>
      <c r="D44" s="38">
        <f>'2024'!D44</f>
        <v>0</v>
      </c>
      <c r="E44" s="38">
        <f>'2024'!E44</f>
        <v>0</v>
      </c>
      <c r="F44" s="38">
        <f>+'2024'!F44+'2024'!H44</f>
        <v>0</v>
      </c>
      <c r="G44" s="38">
        <f t="shared" si="0"/>
        <v>0</v>
      </c>
      <c r="H44" s="38"/>
      <c r="I44" s="38">
        <f>'2024'!T44</f>
        <v>0</v>
      </c>
      <c r="J44" s="38">
        <f>'2024'!J44</f>
        <v>0</v>
      </c>
      <c r="K44" s="39">
        <f>'2024'!K44</f>
        <v>0</v>
      </c>
      <c r="L44" s="22">
        <f t="shared" si="10"/>
        <v>0</v>
      </c>
      <c r="M44" s="22">
        <f t="shared" si="11"/>
        <v>0</v>
      </c>
      <c r="N44" s="23">
        <f t="shared" si="12"/>
        <v>0</v>
      </c>
      <c r="O44" s="24">
        <f t="shared" si="4"/>
        <v>0</v>
      </c>
      <c r="P44" s="25" t="str">
        <f t="shared" si="5"/>
        <v/>
      </c>
      <c r="Q44" s="25"/>
      <c r="R44" s="26">
        <f t="shared" si="6"/>
        <v>0</v>
      </c>
      <c r="S44" s="27" t="str">
        <f t="shared" si="7"/>
        <v/>
      </c>
      <c r="T44" s="25">
        <f t="shared" si="8"/>
        <v>0</v>
      </c>
      <c r="U44" s="23" t="str">
        <f t="shared" si="9"/>
        <v/>
      </c>
    </row>
    <row r="45" spans="1:21" x14ac:dyDescent="0.2">
      <c r="A45" s="65">
        <f>'2024'!A45</f>
        <v>0</v>
      </c>
      <c r="B45" s="38">
        <f>'2024'!B45</f>
        <v>0</v>
      </c>
      <c r="C45" s="39">
        <f>'2024'!C45</f>
        <v>0</v>
      </c>
      <c r="D45" s="38">
        <f>'2024'!D45</f>
        <v>0</v>
      </c>
      <c r="E45" s="38">
        <f>'2024'!E45</f>
        <v>0</v>
      </c>
      <c r="F45" s="38">
        <f>+'2024'!F45+'2024'!H45</f>
        <v>0</v>
      </c>
      <c r="G45" s="38">
        <f t="shared" si="0"/>
        <v>0</v>
      </c>
      <c r="H45" s="38"/>
      <c r="I45" s="38">
        <f>'2024'!T45</f>
        <v>0</v>
      </c>
      <c r="J45" s="38">
        <f>'2024'!J45</f>
        <v>0</v>
      </c>
      <c r="K45" s="39">
        <f>'2024'!K45</f>
        <v>0</v>
      </c>
      <c r="L45" s="22">
        <f t="shared" si="10"/>
        <v>0</v>
      </c>
      <c r="M45" s="22">
        <f t="shared" si="11"/>
        <v>0</v>
      </c>
      <c r="N45" s="23">
        <f t="shared" si="12"/>
        <v>0</v>
      </c>
      <c r="O45" s="24">
        <f t="shared" si="4"/>
        <v>0</v>
      </c>
      <c r="P45" s="25" t="str">
        <f t="shared" si="5"/>
        <v/>
      </c>
      <c r="Q45" s="25"/>
      <c r="R45" s="26">
        <f t="shared" si="6"/>
        <v>0</v>
      </c>
      <c r="S45" s="27" t="str">
        <f t="shared" si="7"/>
        <v/>
      </c>
      <c r="T45" s="25">
        <f t="shared" si="8"/>
        <v>0</v>
      </c>
      <c r="U45" s="23" t="str">
        <f t="shared" si="9"/>
        <v/>
      </c>
    </row>
    <row r="46" spans="1:21" x14ac:dyDescent="0.2">
      <c r="A46" s="65">
        <f>'2024'!A46</f>
        <v>0</v>
      </c>
      <c r="B46" s="38">
        <f>'2024'!B46</f>
        <v>0</v>
      </c>
      <c r="C46" s="39">
        <f>'2024'!C46</f>
        <v>0</v>
      </c>
      <c r="D46" s="38">
        <f>'2024'!D46</f>
        <v>0</v>
      </c>
      <c r="E46" s="38">
        <f>'2024'!E46</f>
        <v>0</v>
      </c>
      <c r="F46" s="38">
        <f>+'2024'!F46+'2024'!H46</f>
        <v>0</v>
      </c>
      <c r="G46" s="38">
        <f t="shared" si="0"/>
        <v>0</v>
      </c>
      <c r="H46" s="38"/>
      <c r="I46" s="38">
        <f>'2024'!T46</f>
        <v>0</v>
      </c>
      <c r="J46" s="38">
        <f>'2024'!J46</f>
        <v>0</v>
      </c>
      <c r="K46" s="39">
        <f>'2024'!K46</f>
        <v>0</v>
      </c>
      <c r="L46" s="22">
        <f t="shared" si="10"/>
        <v>0</v>
      </c>
      <c r="M46" s="22">
        <f t="shared" si="11"/>
        <v>0</v>
      </c>
      <c r="N46" s="23">
        <f t="shared" si="12"/>
        <v>0</v>
      </c>
      <c r="O46" s="24">
        <f t="shared" si="4"/>
        <v>0</v>
      </c>
      <c r="P46" s="25" t="str">
        <f t="shared" si="5"/>
        <v/>
      </c>
      <c r="Q46" s="25"/>
      <c r="R46" s="26">
        <f t="shared" si="6"/>
        <v>0</v>
      </c>
      <c r="S46" s="27" t="str">
        <f t="shared" si="7"/>
        <v/>
      </c>
      <c r="T46" s="25">
        <f t="shared" si="8"/>
        <v>0</v>
      </c>
      <c r="U46" s="23" t="str">
        <f t="shared" si="9"/>
        <v/>
      </c>
    </row>
    <row r="47" spans="1:21" x14ac:dyDescent="0.2">
      <c r="A47" s="65">
        <f>'2024'!A47</f>
        <v>0</v>
      </c>
      <c r="B47" s="38">
        <f>'2024'!B47</f>
        <v>0</v>
      </c>
      <c r="C47" s="39">
        <f>'2024'!C47</f>
        <v>0</v>
      </c>
      <c r="D47" s="38">
        <f>'2024'!D47</f>
        <v>0</v>
      </c>
      <c r="E47" s="38">
        <f>'2024'!E47</f>
        <v>0</v>
      </c>
      <c r="F47" s="38">
        <f>+'2024'!F47+'2024'!H47</f>
        <v>0</v>
      </c>
      <c r="G47" s="38">
        <f t="shared" si="0"/>
        <v>0</v>
      </c>
      <c r="H47" s="38"/>
      <c r="I47" s="38">
        <f>'2024'!T47</f>
        <v>0</v>
      </c>
      <c r="J47" s="38">
        <f>'2024'!J47</f>
        <v>0</v>
      </c>
      <c r="K47" s="39">
        <f>'2024'!K47</f>
        <v>0</v>
      </c>
      <c r="L47" s="22">
        <f t="shared" si="10"/>
        <v>0</v>
      </c>
      <c r="M47" s="22">
        <f t="shared" si="11"/>
        <v>0</v>
      </c>
      <c r="N47" s="23">
        <f t="shared" si="12"/>
        <v>0</v>
      </c>
      <c r="O47" s="24">
        <f t="shared" si="4"/>
        <v>0</v>
      </c>
      <c r="P47" s="25" t="str">
        <f t="shared" si="5"/>
        <v/>
      </c>
      <c r="Q47" s="25"/>
      <c r="R47" s="26">
        <f t="shared" si="6"/>
        <v>0</v>
      </c>
      <c r="S47" s="27" t="str">
        <f t="shared" si="7"/>
        <v/>
      </c>
      <c r="T47" s="25">
        <f t="shared" si="8"/>
        <v>0</v>
      </c>
      <c r="U47" s="23" t="str">
        <f t="shared" si="9"/>
        <v/>
      </c>
    </row>
    <row r="48" spans="1:21" x14ac:dyDescent="0.2">
      <c r="A48" s="65">
        <f>'2024'!A48</f>
        <v>0</v>
      </c>
      <c r="B48" s="38">
        <f>'2024'!B48</f>
        <v>0</v>
      </c>
      <c r="C48" s="39">
        <f>'2024'!C48</f>
        <v>0</v>
      </c>
      <c r="D48" s="38">
        <f>'2024'!D48</f>
        <v>0</v>
      </c>
      <c r="E48" s="38">
        <f>'2024'!E48</f>
        <v>0</v>
      </c>
      <c r="F48" s="38">
        <f>+'2024'!F48+'2024'!H48</f>
        <v>0</v>
      </c>
      <c r="G48" s="38">
        <f t="shared" si="0"/>
        <v>0</v>
      </c>
      <c r="H48" s="38"/>
      <c r="I48" s="38">
        <f>'2024'!T48</f>
        <v>0</v>
      </c>
      <c r="J48" s="38">
        <f>'2024'!J48</f>
        <v>0</v>
      </c>
      <c r="K48" s="39">
        <f>'2024'!K48</f>
        <v>0</v>
      </c>
      <c r="L48" s="22">
        <f t="shared" si="10"/>
        <v>0</v>
      </c>
      <c r="M48" s="22">
        <f t="shared" si="11"/>
        <v>0</v>
      </c>
      <c r="N48" s="23">
        <f t="shared" si="12"/>
        <v>0</v>
      </c>
      <c r="O48" s="24">
        <f t="shared" si="4"/>
        <v>0</v>
      </c>
      <c r="P48" s="25" t="str">
        <f t="shared" si="5"/>
        <v/>
      </c>
      <c r="Q48" s="25"/>
      <c r="R48" s="26">
        <f t="shared" si="6"/>
        <v>0</v>
      </c>
      <c r="S48" s="27" t="str">
        <f t="shared" si="7"/>
        <v/>
      </c>
      <c r="T48" s="25">
        <f t="shared" si="8"/>
        <v>0</v>
      </c>
      <c r="U48" s="23" t="str">
        <f t="shared" si="9"/>
        <v/>
      </c>
    </row>
    <row r="49" spans="1:21" x14ac:dyDescent="0.2">
      <c r="A49" s="65">
        <f>'2024'!A49</f>
        <v>0</v>
      </c>
      <c r="B49" s="38">
        <f>'2024'!B49</f>
        <v>0</v>
      </c>
      <c r="C49" s="39">
        <f>'2024'!C49</f>
        <v>0</v>
      </c>
      <c r="D49" s="38">
        <f>'2024'!D49</f>
        <v>0</v>
      </c>
      <c r="E49" s="38">
        <f>'2024'!E49</f>
        <v>0</v>
      </c>
      <c r="F49" s="38">
        <f>+'2024'!F49+'2024'!H49</f>
        <v>0</v>
      </c>
      <c r="G49" s="38">
        <f t="shared" si="0"/>
        <v>0</v>
      </c>
      <c r="H49" s="38"/>
      <c r="I49" s="38">
        <f>'2024'!T49</f>
        <v>0</v>
      </c>
      <c r="J49" s="38">
        <f>'2024'!J49</f>
        <v>0</v>
      </c>
      <c r="K49" s="39">
        <f>'2024'!K49</f>
        <v>0</v>
      </c>
      <c r="L49" s="22">
        <f t="shared" si="10"/>
        <v>0</v>
      </c>
      <c r="M49" s="22">
        <f t="shared" si="11"/>
        <v>0</v>
      </c>
      <c r="N49" s="23">
        <f t="shared" si="12"/>
        <v>0</v>
      </c>
      <c r="O49" s="24">
        <f t="shared" si="4"/>
        <v>0</v>
      </c>
      <c r="P49" s="25" t="str">
        <f t="shared" si="5"/>
        <v/>
      </c>
      <c r="Q49" s="25"/>
      <c r="R49" s="26">
        <f t="shared" si="6"/>
        <v>0</v>
      </c>
      <c r="S49" s="27" t="str">
        <f t="shared" si="7"/>
        <v/>
      </c>
      <c r="T49" s="25">
        <f t="shared" si="8"/>
        <v>0</v>
      </c>
      <c r="U49" s="23" t="str">
        <f t="shared" si="9"/>
        <v/>
      </c>
    </row>
    <row r="50" spans="1:21" x14ac:dyDescent="0.2">
      <c r="A50" s="65">
        <f>'2024'!A50</f>
        <v>0</v>
      </c>
      <c r="B50" s="38">
        <f>'2024'!B50</f>
        <v>0</v>
      </c>
      <c r="C50" s="39">
        <f>'2024'!C50</f>
        <v>0</v>
      </c>
      <c r="D50" s="38">
        <f>'2024'!D50</f>
        <v>0</v>
      </c>
      <c r="E50" s="38">
        <f>'2024'!E50</f>
        <v>0</v>
      </c>
      <c r="F50" s="38">
        <f>+'2024'!F50+'2024'!H50</f>
        <v>0</v>
      </c>
      <c r="G50" s="38">
        <f t="shared" si="0"/>
        <v>0</v>
      </c>
      <c r="H50" s="38"/>
      <c r="I50" s="38">
        <f>'2024'!T50</f>
        <v>0</v>
      </c>
      <c r="J50" s="38">
        <f>'2024'!J50</f>
        <v>0</v>
      </c>
      <c r="K50" s="39">
        <f>'2024'!K50</f>
        <v>0</v>
      </c>
      <c r="L50" s="22">
        <f t="shared" si="10"/>
        <v>0</v>
      </c>
      <c r="M50" s="22">
        <f t="shared" si="11"/>
        <v>0</v>
      </c>
      <c r="N50" s="23">
        <f t="shared" si="12"/>
        <v>0</v>
      </c>
      <c r="O50" s="24">
        <f t="shared" si="4"/>
        <v>0</v>
      </c>
      <c r="P50" s="25" t="str">
        <f t="shared" si="5"/>
        <v/>
      </c>
      <c r="Q50" s="25"/>
      <c r="R50" s="26">
        <f t="shared" si="6"/>
        <v>0</v>
      </c>
      <c r="S50" s="27" t="str">
        <f t="shared" si="7"/>
        <v/>
      </c>
      <c r="T50" s="25">
        <f t="shared" si="8"/>
        <v>0</v>
      </c>
      <c r="U50" s="23" t="str">
        <f t="shared" si="9"/>
        <v/>
      </c>
    </row>
    <row r="51" spans="1:21" x14ac:dyDescent="0.2">
      <c r="A51" s="65">
        <f>'2024'!A51</f>
        <v>0</v>
      </c>
      <c r="B51" s="38">
        <f>'2024'!B51</f>
        <v>0</v>
      </c>
      <c r="C51" s="39">
        <f>'2024'!C51</f>
        <v>0</v>
      </c>
      <c r="D51" s="38">
        <f>'2024'!D51</f>
        <v>0</v>
      </c>
      <c r="E51" s="38">
        <f>'2024'!E51</f>
        <v>0</v>
      </c>
      <c r="F51" s="38">
        <f>+'2024'!F51+'2024'!H51</f>
        <v>0</v>
      </c>
      <c r="G51" s="38">
        <f t="shared" si="0"/>
        <v>0</v>
      </c>
      <c r="H51" s="38"/>
      <c r="I51" s="38">
        <f>'2024'!T51</f>
        <v>0</v>
      </c>
      <c r="J51" s="38">
        <f>'2024'!J51</f>
        <v>0</v>
      </c>
      <c r="K51" s="39">
        <f>'2024'!K51</f>
        <v>0</v>
      </c>
      <c r="L51" s="22">
        <f t="shared" si="10"/>
        <v>0</v>
      </c>
      <c r="M51" s="22">
        <f t="shared" si="11"/>
        <v>0</v>
      </c>
      <c r="N51" s="23">
        <f t="shared" si="12"/>
        <v>0</v>
      </c>
      <c r="O51" s="24">
        <f t="shared" si="4"/>
        <v>0</v>
      </c>
      <c r="P51" s="25" t="str">
        <f t="shared" si="5"/>
        <v/>
      </c>
      <c r="Q51" s="25"/>
      <c r="R51" s="26">
        <f t="shared" si="6"/>
        <v>0</v>
      </c>
      <c r="S51" s="27" t="str">
        <f t="shared" si="7"/>
        <v/>
      </c>
      <c r="T51" s="25">
        <f t="shared" si="8"/>
        <v>0</v>
      </c>
      <c r="U51" s="23" t="str">
        <f t="shared" si="9"/>
        <v/>
      </c>
    </row>
    <row r="52" spans="1:21" x14ac:dyDescent="0.2">
      <c r="A52" s="65">
        <f>'2024'!A52</f>
        <v>0</v>
      </c>
      <c r="B52" s="38">
        <f>'2024'!B52</f>
        <v>0</v>
      </c>
      <c r="C52" s="39">
        <f>'2024'!C52</f>
        <v>0</v>
      </c>
      <c r="D52" s="38">
        <f>'2024'!D52</f>
        <v>0</v>
      </c>
      <c r="E52" s="38">
        <f>'2024'!E52</f>
        <v>0</v>
      </c>
      <c r="F52" s="38">
        <f>+'2024'!F52+'2024'!H52</f>
        <v>0</v>
      </c>
      <c r="G52" s="38">
        <f t="shared" si="0"/>
        <v>0</v>
      </c>
      <c r="H52" s="38"/>
      <c r="I52" s="38">
        <f>'2024'!T52</f>
        <v>0</v>
      </c>
      <c r="J52" s="38">
        <f>'2024'!J52</f>
        <v>0</v>
      </c>
      <c r="K52" s="39">
        <f>'2024'!K52</f>
        <v>0</v>
      </c>
      <c r="L52" s="22">
        <f t="shared" si="10"/>
        <v>0</v>
      </c>
      <c r="M52" s="22">
        <f t="shared" si="11"/>
        <v>0</v>
      </c>
      <c r="N52" s="23">
        <f t="shared" si="12"/>
        <v>0</v>
      </c>
      <c r="O52" s="24">
        <f t="shared" si="4"/>
        <v>0</v>
      </c>
      <c r="P52" s="25" t="str">
        <f t="shared" si="5"/>
        <v/>
      </c>
      <c r="Q52" s="25"/>
      <c r="R52" s="26">
        <f t="shared" si="6"/>
        <v>0</v>
      </c>
      <c r="S52" s="27" t="str">
        <f t="shared" si="7"/>
        <v/>
      </c>
      <c r="T52" s="25">
        <f t="shared" si="8"/>
        <v>0</v>
      </c>
      <c r="U52" s="23" t="str">
        <f t="shared" si="9"/>
        <v/>
      </c>
    </row>
    <row r="53" spans="1:21" ht="15" thickBot="1" x14ac:dyDescent="0.25">
      <c r="A53" s="65">
        <f>'2024'!A53</f>
        <v>0</v>
      </c>
      <c r="B53" s="38">
        <f>'2024'!B53</f>
        <v>0</v>
      </c>
      <c r="C53" s="39">
        <f>'2024'!C53</f>
        <v>0</v>
      </c>
      <c r="D53" s="38">
        <f>'2024'!D53</f>
        <v>0</v>
      </c>
      <c r="E53" s="38">
        <f>'2024'!E53</f>
        <v>0</v>
      </c>
      <c r="F53" s="38">
        <f>+'2024'!F53+'2024'!H53</f>
        <v>0</v>
      </c>
      <c r="G53" s="38">
        <f t="shared" si="0"/>
        <v>0</v>
      </c>
      <c r="H53" s="38"/>
      <c r="I53" s="38">
        <f>'2024'!T53</f>
        <v>0</v>
      </c>
      <c r="J53" s="38">
        <f>'2024'!J53</f>
        <v>0</v>
      </c>
      <c r="K53" s="39">
        <f>'2024'!K53</f>
        <v>0</v>
      </c>
      <c r="L53" s="22">
        <f t="shared" si="10"/>
        <v>0</v>
      </c>
      <c r="M53" s="22">
        <f t="shared" si="11"/>
        <v>0</v>
      </c>
      <c r="N53" s="23">
        <f t="shared" si="12"/>
        <v>0</v>
      </c>
      <c r="O53" s="24">
        <f t="shared" si="4"/>
        <v>0</v>
      </c>
      <c r="P53" s="25" t="str">
        <f t="shared" si="5"/>
        <v/>
      </c>
      <c r="Q53" s="25"/>
      <c r="R53" s="26">
        <f t="shared" si="6"/>
        <v>0</v>
      </c>
      <c r="S53" s="27" t="str">
        <f t="shared" si="7"/>
        <v/>
      </c>
      <c r="T53" s="25">
        <f t="shared" si="8"/>
        <v>0</v>
      </c>
      <c r="U53" s="23" t="str">
        <f t="shared" si="9"/>
        <v/>
      </c>
    </row>
    <row r="54" spans="1:21" ht="27" thickBot="1" x14ac:dyDescent="0.45">
      <c r="A54" s="66" t="str">
        <f>"Total "&amp;K1</f>
        <v>Total 2025</v>
      </c>
      <c r="B54" s="29"/>
      <c r="C54" s="30"/>
      <c r="D54" s="31"/>
      <c r="E54" s="53">
        <f>SUM(E3:E53)</f>
        <v>0</v>
      </c>
      <c r="F54" s="53">
        <f t="shared" ref="F54:H54" si="13">SUM(F3:F53)</f>
        <v>130000</v>
      </c>
      <c r="G54" s="53">
        <f t="shared" si="13"/>
        <v>1499916.5</v>
      </c>
      <c r="H54" s="53">
        <f t="shared" si="13"/>
        <v>0</v>
      </c>
      <c r="I54" s="53">
        <f>SUM(I3:I53)</f>
        <v>1068020.1777050374</v>
      </c>
      <c r="J54" s="53"/>
      <c r="K54" s="54"/>
      <c r="L54" s="55" t="str">
        <f>IF(K54="","",K54+1)</f>
        <v/>
      </c>
      <c r="M54" s="55" t="str">
        <f>IF(U54="","",K54+U54)</f>
        <v/>
      </c>
      <c r="N54" s="54" t="str">
        <f>IF(K54="","",$K$1-K54)</f>
        <v/>
      </c>
      <c r="O54" s="56" t="str">
        <f>IF(D54="","",D54/U54)</f>
        <v/>
      </c>
      <c r="P54" s="61">
        <f>SUM(P3:P53)</f>
        <v>31577.427786870343</v>
      </c>
      <c r="Q54" s="53">
        <f>SUM(Q3:Q53)</f>
        <v>0</v>
      </c>
      <c r="R54" s="57" t="str">
        <f>IF(N54=0,0,(IF(K54="","",(IF(N54=0,0,O54*N54)))))</f>
        <v/>
      </c>
      <c r="S54" s="62">
        <f>SUM(S3:S52)</f>
        <v>1068020.1777050374</v>
      </c>
      <c r="T54" s="61">
        <f>SUM(T3:T52)</f>
        <v>1036442.749918167</v>
      </c>
      <c r="U54" s="58"/>
    </row>
  </sheetData>
  <conditionalFormatting sqref="A3:K53">
    <cfRule type="cellIs" dxfId="23" priority="12" operator="equal">
      <formula>0</formula>
    </cfRule>
  </conditionalFormatting>
  <conditionalFormatting sqref="N3:N53 U3:U53">
    <cfRule type="cellIs" dxfId="22" priority="3" operator="equal">
      <formula>"abgelaufen"</formula>
    </cfRule>
  </conditionalFormatting>
  <conditionalFormatting sqref="U3:U53">
    <cfRule type="cellIs" dxfId="21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Keist Thomas</dc:creator>
  <cp:lastModifiedBy>Beat Fallegger</cp:lastModifiedBy>
  <cp:lastPrinted>2019-02-11T07:59:27Z</cp:lastPrinted>
  <dcterms:created xsi:type="dcterms:W3CDTF">2016-12-21T13:26:11Z</dcterms:created>
  <dcterms:modified xsi:type="dcterms:W3CDTF">2021-06-29T07:51:16Z</dcterms:modified>
</cp:coreProperties>
</file>