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378542\Desktop\"/>
    </mc:Choice>
  </mc:AlternateContent>
  <bookViews>
    <workbookView xWindow="0" yWindow="0" windowWidth="28800" windowHeight="13305"/>
  </bookViews>
  <sheets>
    <sheet name="Tabelle1" sheetId="1" r:id="rId1"/>
    <sheet name="Tabelle2" sheetId="2" r:id="rId2"/>
    <sheet name="Tabelle3" sheetId="3" r:id="rId3"/>
  </sheets>
  <definedNames>
    <definedName name="_xlnm.Print_Area" localSheetId="0">Tabelle1!$C$2:$N$88</definedName>
  </definedNames>
  <calcPr calcId="162913"/>
</workbook>
</file>

<file path=xl/calcChain.xml><?xml version="1.0" encoding="utf-8"?>
<calcChain xmlns="http://schemas.openxmlformats.org/spreadsheetml/2006/main">
  <c r="D32" i="1" l="1"/>
  <c r="O54" i="1"/>
  <c r="O11" i="1"/>
  <c r="O19" i="1"/>
  <c r="O23" i="1"/>
  <c r="K11" i="1"/>
  <c r="M11" i="1" s="1"/>
  <c r="N11" i="1" s="1"/>
  <c r="C31" i="1"/>
  <c r="D38" i="1" s="1"/>
  <c r="O77" i="1"/>
  <c r="O74" i="1"/>
  <c r="K23" i="1"/>
  <c r="M23" i="1" s="1"/>
  <c r="N23" i="1" s="1"/>
  <c r="K29" i="1"/>
  <c r="M29" i="1" s="1"/>
  <c r="N29" i="1" s="1"/>
  <c r="O29" i="1"/>
  <c r="O26" i="1"/>
  <c r="K19" i="1"/>
  <c r="M19" i="1" s="1"/>
  <c r="N19" i="1" s="1"/>
  <c r="K26" i="1"/>
  <c r="M26" i="1"/>
  <c r="N26" i="1" s="1"/>
  <c r="M32" i="1" l="1"/>
  <c r="M54" i="1" l="1"/>
  <c r="M77" i="1"/>
  <c r="M74" i="1"/>
</calcChain>
</file>

<file path=xl/sharedStrings.xml><?xml version="1.0" encoding="utf-8"?>
<sst xmlns="http://schemas.openxmlformats.org/spreadsheetml/2006/main" count="60" uniqueCount="52">
  <si>
    <t>Bezugsgrösse in CHF</t>
  </si>
  <si>
    <t>Betrag 
Bezugsgrösse</t>
  </si>
  <si>
    <t>gewählte
Toleranz
in %</t>
  </si>
  <si>
    <t>Steuerertrag</t>
  </si>
  <si>
    <t>Ertrag laufendes Jahr</t>
  </si>
  <si>
    <t>Sondersteuern auf Kapitalauszahlungen</t>
  </si>
  <si>
    <t>Nachträge früherer Jahre</t>
  </si>
  <si>
    <t>Eingang abgeschriebener Steuern</t>
  </si>
  <si>
    <t>Quellensteuern</t>
  </si>
  <si>
    <t>Nachsteuern und Steuerstrafen</t>
  </si>
  <si>
    <t xml:space="preserve">Wert in CHF </t>
  </si>
  <si>
    <t>Wesentlichkeit 
ermittelt</t>
  </si>
  <si>
    <t>Wesentlichkeit
gerundet</t>
  </si>
  <si>
    <t>Total Aufwand (ohne Abschluss)</t>
  </si>
  <si>
    <t>Total Ertrag</t>
  </si>
  <si>
    <t>Bilanzsumme</t>
  </si>
  <si>
    <t>gewählte 
Bezugs-
grösse</t>
  </si>
  <si>
    <t>empfohlene 
Toleranz in %
von - bis</t>
  </si>
  <si>
    <t>Konto</t>
  </si>
  <si>
    <t>Fehlermeldung, wenn sich die gewählten
Prozentwerte ausserhalb der empfohlenen
Toleranzen bewegen</t>
  </si>
  <si>
    <t>1. Quantitative Kriterien</t>
  </si>
  <si>
    <t>Tolerierbarer Fehler</t>
  </si>
  <si>
    <t>tolerierbarer Fehler</t>
  </si>
  <si>
    <t>gewählter
Wert in %</t>
  </si>
  <si>
    <t>Begründung für Bezugsgrösse und Prozentwert:</t>
  </si>
  <si>
    <t>Begründung für Prozentwert:</t>
  </si>
  <si>
    <t>2.1 Qualitative Kriterien</t>
  </si>
  <si>
    <t>2.2 Betrag für die Erfassung von Nachtragsbuchungen</t>
  </si>
  <si>
    <t>Die gewählte Bezugsgrösse basiert auf:</t>
  </si>
  <si>
    <t>Nachtragsbuchung</t>
  </si>
  <si>
    <t>Reklassifikation</t>
  </si>
  <si>
    <t>gewählte
Toleranz 
in %</t>
  </si>
  <si>
    <t>empfohlene
Toleranz</t>
  </si>
  <si>
    <t>Bezeichnet jenen Wert, ab welchem festgestellte Fehler nachträglich mit einer Korrekturbuchung zu beheben sind.</t>
  </si>
  <si>
    <t xml:space="preserve">Bezeichnet jenen Wert, ab welchem in der Rechnung neue Klassifizierungen vorzunehmen sind. </t>
  </si>
  <si>
    <t>Gesamtwesentlichkeit</t>
  </si>
  <si>
    <t>Maximal tolerierbarer Fehler, der sich bei der Prüfung einer einzelnen Position in der 
Jahresrechnung ergibt (in % der Gesamtwesentlichkeit).</t>
  </si>
  <si>
    <t>Reklassifikation (fakultativ)</t>
  </si>
  <si>
    <t>Wird die Geamtwesentlichkeit überschritten, hat dies zwingend eine Einschränkung in der externen Berichtserstattung zur Folge.</t>
  </si>
  <si>
    <t>299</t>
  </si>
  <si>
    <t>2990.00</t>
  </si>
  <si>
    <t>4009.0 + 4019.0</t>
  </si>
  <si>
    <t>4002</t>
  </si>
  <si>
    <t>4009.1 + 4019.1</t>
  </si>
  <si>
    <t>4009.2</t>
  </si>
  <si>
    <t>4000.0 + 4001.0 + 4010.0 + 4011.0</t>
  </si>
  <si>
    <t>4000.1 + 4001.1 + 4010.1 + 4011.1</t>
  </si>
  <si>
    <t>Übriges Eigenkapital</t>
  </si>
  <si>
    <t>Jahresumsatz Erfolgsrechnung</t>
  </si>
  <si>
    <t>Ausgewiesenes Jahresergebnis</t>
  </si>
  <si>
    <r>
      <t xml:space="preserve">Prüfungsart- und Umfang erfolgen beim risikoorientierten Prüfungsansatz unter Beachtung der Wesentlichkeit. Unwesentliche Konti werden bei der kritischen Durchsicht zwar auf Auffälligkeiten hin plausibilisiert und es können auch Stichproben genommen werden. Das Augenmerk ist aber hauptsächlich auf </t>
    </r>
    <r>
      <rPr>
        <b/>
        <sz val="11"/>
        <rFont val="Arial"/>
        <family val="2"/>
      </rPr>
      <t>wesentliche Prüffelder zu richten</t>
    </r>
    <r>
      <rPr>
        <sz val="11"/>
        <rFont val="Arial"/>
      </rPr>
      <t xml:space="preserve">. Mithin auf Konti, bei welchen der </t>
    </r>
    <r>
      <rPr>
        <b/>
        <sz val="11"/>
        <rFont val="Arial"/>
        <family val="2"/>
      </rPr>
      <t xml:space="preserve">Saldo und / oder Umsatz über dem maximal tolerierbaren Fehler </t>
    </r>
    <r>
      <rPr>
        <sz val="11"/>
        <rFont val="Arial"/>
      </rPr>
      <t>liegen.</t>
    </r>
  </si>
  <si>
    <r>
      <t>Der Grundsatz der Wesentlichkeit ist bei der Prüfungsvorbereitung und -planung, der Prüfungsdurchführung und der Berichterstattung zu beachten. Es gibt keine allgemeingültige Definition, was "wesentlich" ist. Grundsätzlich ist eine Information wesentlich, wenn ihr Weglassen oder ihre fehlerhafte Darstellung die Entscheidung der Rechnungsadressaten (Gemeinderat, Stimmberechtigte, Parlament usw.) beeinflussen. Wesentlich sind alle Feststellungen, welche in der Berichterstattung (intern und extern) thematisiert werden. Die Wesentlichkeit hilft bei der Planung der Prüfung, Art und Umfang der Prüfungshandlungen zu bestimmen. Sie beeinflusst massgeblich, welche Gebiete in welchem Umfang geprüft werden und welche Fehler toleriert werden können. 
Bei deliktischen Handlungen und bei Verstössen gegen Gesetze muss das Rechnungsprüfungsorgan immer intervenieren, auch wenn die Grenze der Wesentlichkeit nicht erreicht wird. 
Die drei nachfolgenden Tabellen sollen als Orientierungshilfe zur Festlegung der gesamten Wesentlichkeit, der tolerierbaren Fehler und der Werte für Nachtragsbuchungen dienen. Gleichzeitig sollen die vom Rechnungsprüfungsorgan angestellten Überlegungen bezüglich der Wesentlichkeit dokumentiert werden.</t>
    </r>
    <r>
      <rPr>
        <b/>
        <sz val="11"/>
        <rFont val="Arial"/>
        <family val="2"/>
      </rPr>
      <t xml:space="preserve"> </t>
    </r>
    <r>
      <rPr>
        <sz val="11"/>
        <rFont val="Arial"/>
        <family val="2"/>
      </rPr>
      <t>Die kantonale Finanzaufsicht über die Gemeinden empfiehlt, den Steuerertrag als Bezugsgrösse zu wählen
und</t>
    </r>
    <r>
      <rPr>
        <b/>
        <sz val="11"/>
        <rFont val="Arial"/>
        <family val="2"/>
      </rPr>
      <t xml:space="preserve"> eine Toleranz von 1% vorzusehen. </t>
    </r>
    <r>
      <rPr>
        <sz val="11"/>
        <rFont val="Arial"/>
        <family val="2"/>
      </rPr>
      <t>Die Eingaben sind in den gelb markierten Feldern vorzunehmen. Allerdings ist die Festlegung der Wesentlichkeit auch auf anderen Bezugsgrössen denkbar und es sind
abweichende Toleranzen möglich. Solche Varianten können im Bedarfsfall mit den blau markierten Feldern ermittelt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</si>
</sst>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2">
    <font>
      <sz val="11"/>
      <name val="Arial"/>
    </font>
    <font>
      <sz val="11"/>
      <name val="Arial"/>
    </font>
    <font>
      <sz val="8"/>
      <name val="Arial"/>
    </font>
    <font>
      <b/>
      <sz val="11"/>
      <name val="Arial"/>
      <family val="2"/>
    </font>
    <font>
      <b/>
      <sz val="12"/>
      <name val="Arial"/>
    </font>
    <font>
      <sz val="12"/>
      <name val="Arial"/>
    </font>
    <font>
      <b/>
      <sz val="12"/>
      <name val="Arial"/>
      <family val="2"/>
    </font>
    <font>
      <b/>
      <sz val="11"/>
      <color indexed="10"/>
      <name val="Arial"/>
      <family val="2"/>
    </font>
    <font>
      <b/>
      <sz val="11"/>
      <color indexed="10"/>
      <name val="Arial"/>
    </font>
    <font>
      <b/>
      <sz val="11"/>
      <name val="Arial"/>
    </font>
    <font>
      <b/>
      <sz val="16"/>
      <name val="Arial"/>
    </font>
    <font>
      <sz val="11"/>
      <color indexed="9"/>
      <name val="Arial"/>
    </font>
    <font>
      <b/>
      <sz val="16"/>
      <name val="Arial"/>
      <family val="2"/>
    </font>
    <font>
      <b/>
      <sz val="14"/>
      <name val="Arial"/>
      <family val="2"/>
    </font>
    <font>
      <sz val="11"/>
      <name val="Arial"/>
      <family val="2"/>
    </font>
    <font>
      <sz val="10"/>
      <name val="Arial"/>
    </font>
    <font>
      <b/>
      <sz val="10"/>
      <name val="Arial"/>
    </font>
    <font>
      <b/>
      <sz val="10"/>
      <color indexed="10"/>
      <name val="Arial"/>
    </font>
    <font>
      <sz val="10"/>
      <color indexed="9"/>
      <name val="Arial"/>
    </font>
    <font>
      <b/>
      <sz val="10"/>
      <name val="Arial"/>
      <family val="2"/>
    </font>
    <font>
      <sz val="10"/>
      <name val="Arial"/>
      <family val="2"/>
    </font>
    <font>
      <sz val="9"/>
      <name val="Arial"/>
      <family val="2"/>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1"/>
        <bgColor indexed="64"/>
      </patternFill>
    </fill>
  </fills>
  <borders count="2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271">
    <xf numFmtId="0" fontId="0" fillId="0" borderId="0" xfId="0"/>
    <xf numFmtId="0" fontId="0" fillId="0" borderId="0" xfId="0" applyAlignment="1">
      <alignment horizontal="center"/>
    </xf>
    <xf numFmtId="0" fontId="5" fillId="0" borderId="0" xfId="0" applyFont="1"/>
    <xf numFmtId="0" fontId="0" fillId="0" borderId="0" xfId="0" applyBorder="1"/>
    <xf numFmtId="0" fontId="5" fillId="0" borderId="3" xfId="0" applyFont="1" applyBorder="1"/>
    <xf numFmtId="0" fontId="0" fillId="0" borderId="4" xfId="0" applyBorder="1"/>
    <xf numFmtId="0" fontId="0" fillId="0" borderId="5" xfId="0" applyBorder="1"/>
    <xf numFmtId="0" fontId="5" fillId="0" borderId="0" xfId="0" applyFont="1" applyBorder="1"/>
    <xf numFmtId="0" fontId="13" fillId="0" borderId="0" xfId="0" applyFont="1"/>
    <xf numFmtId="0" fontId="8" fillId="0" borderId="0" xfId="0" applyFont="1" applyBorder="1" applyAlignment="1">
      <alignment vertical="center"/>
    </xf>
    <xf numFmtId="0" fontId="13" fillId="0" borderId="0" xfId="0" applyFont="1" applyBorder="1"/>
    <xf numFmtId="0" fontId="3" fillId="0" borderId="6" xfId="0" applyFont="1" applyBorder="1" applyAlignment="1">
      <alignment wrapText="1"/>
    </xf>
    <xf numFmtId="0" fontId="5" fillId="0" borderId="5" xfId="0" applyFont="1" applyBorder="1"/>
    <xf numFmtId="0" fontId="5" fillId="0" borderId="4" xfId="0" applyFont="1" applyBorder="1"/>
    <xf numFmtId="0" fontId="5" fillId="0" borderId="7" xfId="0" applyFont="1" applyBorder="1"/>
    <xf numFmtId="0" fontId="6" fillId="0" borderId="8" xfId="0" applyFont="1" applyBorder="1" applyAlignment="1">
      <alignment vertical="center" wrapText="1"/>
    </xf>
    <xf numFmtId="0" fontId="3" fillId="0" borderId="9" xfId="0" applyFont="1" applyBorder="1" applyAlignment="1">
      <alignment vertical="center"/>
    </xf>
    <xf numFmtId="0" fontId="3" fillId="0" borderId="8" xfId="0" applyFont="1" applyBorder="1"/>
    <xf numFmtId="0" fontId="8" fillId="0" borderId="8" xfId="0" applyFont="1" applyBorder="1" applyAlignment="1">
      <alignment vertical="center"/>
    </xf>
    <xf numFmtId="9" fontId="14" fillId="0" borderId="8" xfId="0" applyNumberFormat="1" applyFont="1" applyBorder="1" applyAlignment="1">
      <alignment vertical="center"/>
    </xf>
    <xf numFmtId="9" fontId="14" fillId="0" borderId="9" xfId="0" applyNumberFormat="1" applyFont="1" applyBorder="1" applyAlignment="1">
      <alignment vertical="center"/>
    </xf>
    <xf numFmtId="0" fontId="8" fillId="0" borderId="10" xfId="0" applyFont="1" applyBorder="1" applyAlignment="1">
      <alignment vertical="center"/>
    </xf>
    <xf numFmtId="0" fontId="0" fillId="0" borderId="7" xfId="0" applyBorder="1"/>
    <xf numFmtId="0" fontId="0" fillId="0" borderId="6" xfId="0" applyBorder="1" applyAlignment="1">
      <alignment wrapText="1"/>
    </xf>
    <xf numFmtId="0" fontId="5" fillId="0" borderId="11" xfId="0" applyFont="1" applyBorder="1"/>
    <xf numFmtId="0" fontId="3" fillId="0" borderId="6" xfId="0" applyFont="1" applyBorder="1" applyAlignment="1">
      <alignment horizontal="center" vertical="center" wrapText="1"/>
    </xf>
    <xf numFmtId="9" fontId="0" fillId="2" borderId="12" xfId="0" applyNumberFormat="1" applyFill="1" applyBorder="1" applyAlignment="1">
      <alignment horizontal="center" vertical="center"/>
    </xf>
    <xf numFmtId="0" fontId="3" fillId="0" borderId="13" xfId="0" applyFont="1" applyBorder="1" applyAlignment="1">
      <alignment horizontal="center" vertical="center" wrapText="1"/>
    </xf>
    <xf numFmtId="0" fontId="5" fillId="3" borderId="5" xfId="0" applyFont="1" applyFill="1" applyBorder="1"/>
    <xf numFmtId="0" fontId="5" fillId="3" borderId="0" xfId="0" applyFont="1" applyFill="1"/>
    <xf numFmtId="0" fontId="0" fillId="3" borderId="5" xfId="0" applyFill="1" applyBorder="1"/>
    <xf numFmtId="0" fontId="0" fillId="3" borderId="0" xfId="0" applyFill="1"/>
    <xf numFmtId="0" fontId="6" fillId="3" borderId="8" xfId="0" applyFont="1" applyFill="1" applyBorder="1" applyAlignment="1">
      <alignment vertical="center" wrapText="1"/>
    </xf>
    <xf numFmtId="0" fontId="5" fillId="3" borderId="0" xfId="0" applyFont="1" applyFill="1" applyBorder="1"/>
    <xf numFmtId="0" fontId="0" fillId="3" borderId="0" xfId="0" applyFill="1" applyBorder="1"/>
    <xf numFmtId="0" fontId="8" fillId="3" borderId="2" xfId="0" applyFont="1" applyFill="1" applyBorder="1" applyAlignment="1">
      <alignment vertical="center"/>
    </xf>
    <xf numFmtId="0" fontId="15" fillId="0" borderId="5" xfId="0" applyFont="1" applyBorder="1"/>
    <xf numFmtId="0" fontId="15" fillId="4" borderId="6" xfId="0" applyFont="1" applyFill="1" applyBorder="1"/>
    <xf numFmtId="0" fontId="15" fillId="0" borderId="4" xfId="0" applyFont="1" applyBorder="1"/>
    <xf numFmtId="0" fontId="15" fillId="0" borderId="0" xfId="0" applyFont="1"/>
    <xf numFmtId="0" fontId="15" fillId="4" borderId="1" xfId="0" applyFont="1" applyFill="1" applyBorder="1"/>
    <xf numFmtId="43" fontId="15" fillId="4" borderId="1" xfId="1" applyFont="1" applyFill="1" applyBorder="1"/>
    <xf numFmtId="0" fontId="15" fillId="4" borderId="2" xfId="0" applyFont="1" applyFill="1" applyBorder="1"/>
    <xf numFmtId="43" fontId="15" fillId="4" borderId="2" xfId="1" applyFont="1" applyFill="1" applyBorder="1"/>
    <xf numFmtId="0" fontId="15" fillId="3" borderId="5" xfId="0" applyFont="1" applyFill="1" applyBorder="1"/>
    <xf numFmtId="0" fontId="15" fillId="3" borderId="7" xfId="0" applyFont="1" applyFill="1" applyBorder="1"/>
    <xf numFmtId="0" fontId="15" fillId="3" borderId="0" xfId="0" applyFont="1" applyFill="1"/>
    <xf numFmtId="0" fontId="15" fillId="0" borderId="11" xfId="0" applyFont="1" applyBorder="1"/>
    <xf numFmtId="0" fontId="15" fillId="0" borderId="13" xfId="0" applyFont="1" applyBorder="1"/>
    <xf numFmtId="0" fontId="15" fillId="0" borderId="0" xfId="0" applyFont="1" applyBorder="1"/>
    <xf numFmtId="0" fontId="15" fillId="0" borderId="14" xfId="0" applyFont="1" applyBorder="1"/>
    <xf numFmtId="0" fontId="15" fillId="0" borderId="15" xfId="0" applyFont="1" applyBorder="1"/>
    <xf numFmtId="0" fontId="19" fillId="4" borderId="8" xfId="0" applyFont="1" applyFill="1" applyBorder="1"/>
    <xf numFmtId="0" fontId="19" fillId="4" borderId="6" xfId="0" applyFont="1" applyFill="1" applyBorder="1" applyAlignment="1">
      <alignment horizontal="center" vertical="center" wrapText="1"/>
    </xf>
    <xf numFmtId="9" fontId="20" fillId="4" borderId="8" xfId="0" applyNumberFormat="1" applyFont="1" applyFill="1" applyBorder="1" applyAlignment="1">
      <alignment vertical="center"/>
    </xf>
    <xf numFmtId="0" fontId="19" fillId="4" borderId="9" xfId="0" applyFont="1" applyFill="1" applyBorder="1" applyAlignment="1">
      <alignment vertical="center"/>
    </xf>
    <xf numFmtId="9" fontId="20" fillId="4" borderId="12" xfId="0" applyNumberFormat="1" applyFont="1" applyFill="1" applyBorder="1" applyAlignment="1">
      <alignment horizontal="center" vertical="center"/>
    </xf>
    <xf numFmtId="0" fontId="0" fillId="0" borderId="5" xfId="0" applyBorder="1" applyAlignment="1">
      <alignment vertical="center"/>
    </xf>
    <xf numFmtId="0" fontId="0" fillId="0" borderId="1" xfId="0" applyBorder="1" applyAlignment="1">
      <alignment vertical="center"/>
    </xf>
    <xf numFmtId="0" fontId="21" fillId="0" borderId="1" xfId="0" quotePrefix="1" applyFont="1" applyBorder="1" applyAlignment="1">
      <alignment vertical="center" wrapText="1"/>
    </xf>
    <xf numFmtId="43" fontId="0" fillId="2" borderId="1" xfId="1" applyFont="1" applyFill="1" applyBorder="1" applyAlignment="1">
      <alignment vertical="center"/>
    </xf>
    <xf numFmtId="0" fontId="0" fillId="0" borderId="4" xfId="0" applyBorder="1" applyAlignment="1">
      <alignment vertical="center"/>
    </xf>
    <xf numFmtId="0" fontId="0" fillId="0" borderId="0" xfId="0" applyAlignment="1">
      <alignment vertical="center"/>
    </xf>
    <xf numFmtId="0" fontId="21" fillId="0" borderId="1" xfId="0" quotePrefix="1" applyFont="1" applyBorder="1" applyAlignment="1">
      <alignment vertical="center"/>
    </xf>
    <xf numFmtId="0" fontId="0" fillId="0" borderId="2" xfId="0" applyBorder="1" applyAlignment="1">
      <alignment vertical="center"/>
    </xf>
    <xf numFmtId="0" fontId="21" fillId="0" borderId="2" xfId="0" quotePrefix="1" applyFont="1" applyBorder="1" applyAlignment="1">
      <alignment vertical="center"/>
    </xf>
    <xf numFmtId="43" fontId="0" fillId="2" borderId="2" xfId="1" applyFont="1" applyFill="1" applyBorder="1" applyAlignment="1">
      <alignment vertical="center"/>
    </xf>
    <xf numFmtId="0" fontId="19" fillId="4" borderId="6" xfId="0" applyFont="1" applyFill="1" applyBorder="1"/>
    <xf numFmtId="0" fontId="11" fillId="0" borderId="16"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43" fontId="13" fillId="3" borderId="17" xfId="0" applyNumberFormat="1" applyFont="1" applyFill="1" applyBorder="1" applyAlignment="1">
      <alignment horizontal="center" vertical="center"/>
    </xf>
    <xf numFmtId="43" fontId="13" fillId="3" borderId="10" xfId="0" applyNumberFormat="1" applyFont="1" applyFill="1" applyBorder="1" applyAlignment="1">
      <alignment horizontal="center" vertical="center"/>
    </xf>
    <xf numFmtId="0" fontId="3" fillId="0" borderId="9" xfId="0" applyFont="1" applyBorder="1" applyAlignment="1">
      <alignment horizontal="left"/>
    </xf>
    <xf numFmtId="0" fontId="3" fillId="0" borderId="17" xfId="0" applyFont="1" applyBorder="1" applyAlignment="1">
      <alignment horizontal="left"/>
    </xf>
    <xf numFmtId="0" fontId="3" fillId="0" borderId="10" xfId="0" applyFont="1" applyBorder="1" applyAlignment="1">
      <alignment horizontal="left"/>
    </xf>
    <xf numFmtId="0" fontId="12" fillId="3" borderId="7" xfId="0" applyFont="1" applyFill="1" applyBorder="1" applyAlignment="1">
      <alignment horizontal="left" vertical="center"/>
    </xf>
    <xf numFmtId="0" fontId="12" fillId="3" borderId="16" xfId="0" applyFont="1" applyFill="1" applyBorder="1" applyAlignment="1">
      <alignment horizontal="left" vertical="center"/>
    </xf>
    <xf numFmtId="0" fontId="14" fillId="0" borderId="7" xfId="0" applyFont="1" applyBorder="1" applyAlignment="1">
      <alignment horizontal="left" wrapText="1"/>
    </xf>
    <xf numFmtId="0" fontId="0" fillId="0" borderId="11" xfId="0" applyBorder="1"/>
    <xf numFmtId="0" fontId="0" fillId="0" borderId="13" xfId="0" applyBorder="1"/>
    <xf numFmtId="0" fontId="0" fillId="0" borderId="16" xfId="0" applyBorder="1"/>
    <xf numFmtId="0" fontId="0" fillId="0" borderId="14" xfId="0" applyBorder="1"/>
    <xf numFmtId="0" fontId="0" fillId="0" borderId="15" xfId="0" applyBorder="1"/>
    <xf numFmtId="0" fontId="6" fillId="0" borderId="6" xfId="0" applyFont="1" applyBorder="1" applyAlignment="1">
      <alignment horizontal="left" vertical="center" wrapText="1"/>
    </xf>
    <xf numFmtId="0" fontId="6" fillId="0" borderId="2" xfId="0" applyFont="1" applyBorder="1" applyAlignment="1">
      <alignment horizontal="left" vertical="center" wrapText="1"/>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left" vertical="center"/>
    </xf>
    <xf numFmtId="0" fontId="4" fillId="0" borderId="2" xfId="0" applyFont="1" applyBorder="1" applyAlignment="1">
      <alignment horizontal="left" vertical="center"/>
    </xf>
    <xf numFmtId="0" fontId="3" fillId="0" borderId="9" xfId="0" applyFont="1" applyBorder="1" applyAlignment="1">
      <alignment horizontal="left" vertical="center"/>
    </xf>
    <xf numFmtId="0" fontId="3" fillId="0" borderId="17" xfId="0" applyFont="1" applyBorder="1" applyAlignment="1">
      <alignment horizontal="left" vertical="center"/>
    </xf>
    <xf numFmtId="0" fontId="3" fillId="0" borderId="10" xfId="0" applyFont="1" applyBorder="1" applyAlignment="1">
      <alignment horizontal="left" vertical="center"/>
    </xf>
    <xf numFmtId="0" fontId="0" fillId="0" borderId="9" xfId="0" applyBorder="1" applyAlignment="1">
      <alignment horizontal="center"/>
    </xf>
    <xf numFmtId="0" fontId="0" fillId="0" borderId="17" xfId="0" applyBorder="1" applyAlignment="1">
      <alignment horizontal="center"/>
    </xf>
    <xf numFmtId="0" fontId="0" fillId="0" borderId="10" xfId="0" applyBorder="1" applyAlignment="1">
      <alignment horizontal="center"/>
    </xf>
    <xf numFmtId="0" fontId="3" fillId="0" borderId="7" xfId="0" applyFont="1" applyBorder="1" applyAlignment="1">
      <alignment horizontal="center"/>
    </xf>
    <xf numFmtId="0" fontId="3" fillId="0" borderId="11" xfId="0" applyFont="1" applyBorder="1" applyAlignment="1">
      <alignment horizontal="center"/>
    </xf>
    <xf numFmtId="0" fontId="3" fillId="0" borderId="0" xfId="0" applyFont="1" applyBorder="1" applyAlignment="1">
      <alignment horizontal="center"/>
    </xf>
    <xf numFmtId="0" fontId="3" fillId="0" borderId="13" xfId="0" applyFont="1" applyBorder="1" applyAlignment="1">
      <alignment horizontal="center"/>
    </xf>
    <xf numFmtId="0" fontId="13" fillId="0" borderId="7" xfId="0" applyFont="1" applyBorder="1" applyAlignment="1">
      <alignment horizontal="left"/>
    </xf>
    <xf numFmtId="0" fontId="13" fillId="0" borderId="11" xfId="0" applyFont="1" applyBorder="1" applyAlignment="1">
      <alignment horizontal="left"/>
    </xf>
    <xf numFmtId="0" fontId="13" fillId="0" borderId="13" xfId="0" applyFont="1" applyBorder="1" applyAlignment="1">
      <alignment horizontal="left"/>
    </xf>
    <xf numFmtId="0" fontId="11" fillId="0" borderId="11" xfId="0" applyFont="1" applyBorder="1" applyAlignment="1">
      <alignment horizontal="center"/>
    </xf>
    <xf numFmtId="0" fontId="11" fillId="0" borderId="0" xfId="0" applyFont="1" applyBorder="1" applyAlignment="1">
      <alignment horizontal="center"/>
    </xf>
    <xf numFmtId="43" fontId="0" fillId="0" borderId="7" xfId="0" applyNumberFormat="1" applyBorder="1" applyAlignment="1">
      <alignment horizontal="center" vertical="center"/>
    </xf>
    <xf numFmtId="9" fontId="0" fillId="0" borderId="4" xfId="0" applyNumberFormat="1" applyBorder="1" applyAlignment="1">
      <alignment horizontal="center" vertical="center"/>
    </xf>
    <xf numFmtId="9" fontId="0" fillId="0" borderId="16" xfId="0" applyNumberFormat="1" applyBorder="1" applyAlignment="1">
      <alignment horizontal="center" vertical="center"/>
    </xf>
    <xf numFmtId="10" fontId="0" fillId="2" borderId="18" xfId="0" applyNumberFormat="1" applyFill="1" applyBorder="1" applyAlignment="1">
      <alignment horizontal="center" vertical="center"/>
    </xf>
    <xf numFmtId="10" fontId="0" fillId="2" borderId="19" xfId="0" applyNumberFormat="1" applyFill="1" applyBorder="1" applyAlignment="1">
      <alignment horizontal="center" vertical="center"/>
    </xf>
    <xf numFmtId="10" fontId="0" fillId="2" borderId="20" xfId="0" applyNumberFormat="1" applyFill="1" applyBorder="1" applyAlignment="1">
      <alignment horizontal="center" vertical="center"/>
    </xf>
    <xf numFmtId="43" fontId="0" fillId="0" borderId="13" xfId="0" applyNumberFormat="1" applyBorder="1" applyAlignment="1">
      <alignment horizontal="center" vertical="center"/>
    </xf>
    <xf numFmtId="43" fontId="0" fillId="0" borderId="5" xfId="0" applyNumberFormat="1" applyBorder="1" applyAlignment="1">
      <alignment horizontal="center" vertical="center"/>
    </xf>
    <xf numFmtId="43" fontId="0" fillId="0" borderId="15" xfId="0" applyNumberFormat="1" applyBorder="1" applyAlignment="1">
      <alignment horizontal="center" vertical="center"/>
    </xf>
    <xf numFmtId="43" fontId="0" fillId="0" borderId="6" xfId="0" applyNumberFormat="1" applyBorder="1" applyAlignment="1">
      <alignment horizontal="center" vertical="center"/>
    </xf>
    <xf numFmtId="43" fontId="0" fillId="0" borderId="1" xfId="0" applyNumberFormat="1" applyBorder="1" applyAlignment="1">
      <alignment horizontal="center" vertical="center"/>
    </xf>
    <xf numFmtId="43" fontId="0" fillId="0" borderId="2" xfId="0" applyNumberFormat="1" applyBorder="1" applyAlignment="1">
      <alignment horizontal="center" vertical="center"/>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10" fontId="15" fillId="4" borderId="18" xfId="0" applyNumberFormat="1" applyFont="1" applyFill="1" applyBorder="1" applyAlignment="1">
      <alignment horizontal="center" vertical="center"/>
    </xf>
    <xf numFmtId="10" fontId="15" fillId="4" borderId="20" xfId="0" applyNumberFormat="1" applyFont="1" applyFill="1" applyBorder="1" applyAlignment="1">
      <alignment horizontal="center" vertical="center"/>
    </xf>
    <xf numFmtId="43" fontId="15" fillId="4" borderId="13" xfId="0" applyNumberFormat="1" applyFont="1" applyFill="1" applyBorder="1" applyAlignment="1">
      <alignment horizontal="center" vertical="center"/>
    </xf>
    <xf numFmtId="43" fontId="15" fillId="4" borderId="15" xfId="0" applyNumberFormat="1" applyFont="1" applyFill="1" applyBorder="1" applyAlignment="1">
      <alignment horizontal="center" vertical="center"/>
    </xf>
    <xf numFmtId="9" fontId="15" fillId="4" borderId="6" xfId="0" applyNumberFormat="1" applyFont="1" applyFill="1" applyBorder="1" applyAlignment="1">
      <alignment horizontal="center" vertical="center"/>
    </xf>
    <xf numFmtId="9" fontId="15" fillId="4" borderId="1" xfId="0" applyNumberFormat="1" applyFont="1" applyFill="1" applyBorder="1" applyAlignment="1">
      <alignment horizontal="center" vertical="center"/>
    </xf>
    <xf numFmtId="9" fontId="15" fillId="4" borderId="2" xfId="0" applyNumberFormat="1" applyFont="1" applyFill="1" applyBorder="1" applyAlignment="1">
      <alignment horizontal="center" vertical="center"/>
    </xf>
    <xf numFmtId="0" fontId="14" fillId="2" borderId="7" xfId="0" applyFont="1" applyFill="1" applyBorder="1" applyAlignment="1">
      <alignment horizontal="left" vertical="top"/>
    </xf>
    <xf numFmtId="0" fontId="14" fillId="2" borderId="11" xfId="0" applyFont="1" applyFill="1" applyBorder="1" applyAlignment="1">
      <alignment horizontal="left" vertical="top"/>
    </xf>
    <xf numFmtId="0" fontId="14" fillId="2" borderId="13" xfId="0" applyFont="1" applyFill="1" applyBorder="1" applyAlignment="1">
      <alignment horizontal="left" vertical="top"/>
    </xf>
    <xf numFmtId="0" fontId="14" fillId="2" borderId="4" xfId="0" applyFont="1" applyFill="1" applyBorder="1" applyAlignment="1">
      <alignment horizontal="left" vertical="top"/>
    </xf>
    <xf numFmtId="0" fontId="14" fillId="2" borderId="0" xfId="0" applyFont="1" applyFill="1" applyBorder="1" applyAlignment="1">
      <alignment horizontal="left" vertical="top"/>
    </xf>
    <xf numFmtId="0" fontId="14" fillId="2" borderId="5" xfId="0" applyFont="1" applyFill="1" applyBorder="1" applyAlignment="1">
      <alignment horizontal="left" vertical="top"/>
    </xf>
    <xf numFmtId="0" fontId="14" fillId="2" borderId="16" xfId="0" applyFont="1" applyFill="1" applyBorder="1" applyAlignment="1">
      <alignment horizontal="left" vertical="top"/>
    </xf>
    <xf numFmtId="0" fontId="14" fillId="2" borderId="14" xfId="0" applyFont="1" applyFill="1" applyBorder="1" applyAlignment="1">
      <alignment horizontal="left" vertical="top"/>
    </xf>
    <xf numFmtId="0" fontId="14" fillId="2" borderId="15" xfId="0" applyFont="1" applyFill="1" applyBorder="1" applyAlignment="1">
      <alignment horizontal="left" vertical="top"/>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9" fillId="4" borderId="9"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5" fillId="4" borderId="13" xfId="0" applyFont="1" applyFill="1" applyBorder="1" applyAlignment="1">
      <alignment horizontal="center" vertical="center"/>
    </xf>
    <xf numFmtId="0" fontId="15" fillId="4" borderId="15" xfId="0" applyFont="1" applyFill="1" applyBorder="1" applyAlignment="1">
      <alignment horizontal="center" vertical="center"/>
    </xf>
    <xf numFmtId="0" fontId="16" fillId="4" borderId="6" xfId="0" applyFont="1" applyFill="1" applyBorder="1" applyAlignment="1">
      <alignment horizontal="left" vertical="center"/>
    </xf>
    <xf numFmtId="0" fontId="16" fillId="4" borderId="2" xfId="0" applyFont="1" applyFill="1" applyBorder="1" applyAlignment="1">
      <alignment horizontal="left" vertical="center"/>
    </xf>
    <xf numFmtId="1" fontId="15" fillId="4" borderId="6" xfId="0" applyNumberFormat="1" applyFont="1" applyFill="1" applyBorder="1" applyAlignment="1">
      <alignment horizontal="left" vertical="center"/>
    </xf>
    <xf numFmtId="1" fontId="15" fillId="4" borderId="2" xfId="0" applyNumberFormat="1" applyFont="1" applyFill="1" applyBorder="1" applyAlignment="1">
      <alignment horizontal="left" vertical="center"/>
    </xf>
    <xf numFmtId="43" fontId="15" fillId="4" borderId="6" xfId="1" applyFont="1" applyFill="1" applyBorder="1" applyAlignment="1">
      <alignment horizontal="center" vertical="center"/>
    </xf>
    <xf numFmtId="43" fontId="15" fillId="4" borderId="2" xfId="1" applyFont="1" applyFill="1" applyBorder="1" applyAlignment="1">
      <alignment horizontal="center" vertical="center"/>
    </xf>
    <xf numFmtId="0" fontId="16" fillId="4" borderId="18" xfId="0" applyFont="1" applyFill="1" applyBorder="1" applyAlignment="1">
      <alignment horizontal="center" vertical="center"/>
    </xf>
    <xf numFmtId="0" fontId="16" fillId="4" borderId="20" xfId="0" applyFont="1" applyFill="1" applyBorder="1" applyAlignment="1">
      <alignment vertical="center"/>
    </xf>
    <xf numFmtId="0" fontId="19" fillId="4" borderId="6" xfId="0" applyFont="1" applyFill="1" applyBorder="1" applyAlignment="1">
      <alignment horizontal="left" vertical="center"/>
    </xf>
    <xf numFmtId="0" fontId="16" fillId="4" borderId="1" xfId="0" applyFont="1" applyFill="1" applyBorder="1" applyAlignment="1">
      <alignment horizontal="left" vertical="center"/>
    </xf>
    <xf numFmtId="1" fontId="20" fillId="4" borderId="6" xfId="0" quotePrefix="1" applyNumberFormat="1" applyFont="1" applyFill="1" applyBorder="1" applyAlignment="1">
      <alignment horizontal="left" vertical="center"/>
    </xf>
    <xf numFmtId="1" fontId="15" fillId="4" borderId="1" xfId="0" applyNumberFormat="1" applyFont="1" applyFill="1" applyBorder="1" applyAlignment="1">
      <alignment horizontal="left" vertical="center"/>
    </xf>
    <xf numFmtId="43" fontId="15" fillId="4" borderId="1" xfId="1" applyFont="1" applyFill="1" applyBorder="1" applyAlignment="1">
      <alignment horizontal="center" vertical="center"/>
    </xf>
    <xf numFmtId="0" fontId="18" fillId="3" borderId="16" xfId="0" applyFont="1" applyFill="1" applyBorder="1" applyAlignment="1">
      <alignment horizontal="center"/>
    </xf>
    <xf numFmtId="0" fontId="18" fillId="3" borderId="14" xfId="0" applyFont="1" applyFill="1" applyBorder="1" applyAlignment="1">
      <alignment horizontal="center"/>
    </xf>
    <xf numFmtId="0" fontId="18" fillId="3" borderId="0" xfId="0" applyFont="1" applyFill="1" applyBorder="1" applyAlignment="1">
      <alignment horizontal="center"/>
    </xf>
    <xf numFmtId="0" fontId="18" fillId="3" borderId="15" xfId="0" applyFont="1" applyFill="1" applyBorder="1" applyAlignment="1">
      <alignment horizontal="center"/>
    </xf>
    <xf numFmtId="43" fontId="15" fillId="4" borderId="7" xfId="0" applyNumberFormat="1" applyFont="1" applyFill="1" applyBorder="1" applyAlignment="1">
      <alignment horizontal="center" vertical="center"/>
    </xf>
    <xf numFmtId="43" fontId="15" fillId="4" borderId="16" xfId="0" applyNumberFormat="1" applyFont="1" applyFill="1" applyBorder="1" applyAlignment="1">
      <alignment horizontal="center" vertical="center"/>
    </xf>
    <xf numFmtId="0" fontId="0" fillId="0" borderId="9" xfId="0" applyBorder="1" applyAlignment="1">
      <alignment horizontal="left" vertical="center" wrapText="1"/>
    </xf>
    <xf numFmtId="0" fontId="0" fillId="0" borderId="17" xfId="0" applyBorder="1" applyAlignment="1">
      <alignment horizontal="left" vertical="center" wrapText="1"/>
    </xf>
    <xf numFmtId="0" fontId="0" fillId="0" borderId="10" xfId="0" applyBorder="1" applyAlignment="1">
      <alignment horizontal="left" vertical="center" wrapText="1"/>
    </xf>
    <xf numFmtId="0" fontId="17" fillId="0" borderId="7" xfId="0" applyFont="1" applyBorder="1" applyAlignment="1">
      <alignment horizontal="center" vertical="center"/>
    </xf>
    <xf numFmtId="0" fontId="17" fillId="0" borderId="16" xfId="0" applyFont="1" applyBorder="1" applyAlignment="1">
      <alignment horizontal="center" vertical="center"/>
    </xf>
    <xf numFmtId="0" fontId="15" fillId="4" borderId="7" xfId="0" applyFont="1" applyFill="1" applyBorder="1" applyAlignment="1">
      <alignment horizontal="center"/>
    </xf>
    <xf numFmtId="0" fontId="15" fillId="4" borderId="4" xfId="0" applyFont="1" applyFill="1" applyBorder="1" applyAlignment="1">
      <alignment horizontal="center"/>
    </xf>
    <xf numFmtId="0" fontId="15" fillId="4" borderId="16" xfId="0" applyFont="1" applyFill="1" applyBorder="1" applyAlignment="1">
      <alignment horizontal="center"/>
    </xf>
    <xf numFmtId="0" fontId="15" fillId="4" borderId="7"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xf numFmtId="43" fontId="15" fillId="4" borderId="6" xfId="0" applyNumberFormat="1" applyFont="1" applyFill="1" applyBorder="1" applyAlignment="1">
      <alignment horizontal="center" vertical="center"/>
    </xf>
    <xf numFmtId="43" fontId="15" fillId="4" borderId="2" xfId="0" applyNumberFormat="1" applyFont="1" applyFill="1" applyBorder="1" applyAlignment="1">
      <alignment horizontal="center" vertical="center"/>
    </xf>
    <xf numFmtId="0" fontId="9" fillId="2" borderId="18" xfId="0" applyFont="1" applyFill="1" applyBorder="1" applyAlignment="1">
      <alignment horizontal="center" vertical="center"/>
    </xf>
    <xf numFmtId="0" fontId="9" fillId="2" borderId="20" xfId="0" applyFont="1" applyFill="1" applyBorder="1" applyAlignment="1">
      <alignment vertical="center"/>
    </xf>
    <xf numFmtId="0" fontId="17" fillId="0" borderId="6" xfId="0" applyFont="1" applyBorder="1" applyAlignment="1">
      <alignment horizontal="center" vertical="center"/>
    </xf>
    <xf numFmtId="0" fontId="17" fillId="0" borderId="2" xfId="0" applyFont="1" applyBorder="1" applyAlignment="1">
      <alignment horizontal="center" vertical="center"/>
    </xf>
    <xf numFmtId="43" fontId="15" fillId="4" borderId="13" xfId="1" applyFont="1" applyFill="1" applyBorder="1" applyAlignment="1">
      <alignment horizontal="right" vertical="center"/>
    </xf>
    <xf numFmtId="43" fontId="15" fillId="4" borderId="5" xfId="1" applyFont="1" applyFill="1" applyBorder="1" applyAlignment="1">
      <alignment horizontal="right" vertical="center"/>
    </xf>
    <xf numFmtId="43" fontId="15" fillId="4" borderId="15" xfId="1" applyFont="1" applyFill="1" applyBorder="1" applyAlignment="1">
      <alignment horizontal="right" vertical="center"/>
    </xf>
    <xf numFmtId="43" fontId="15" fillId="4" borderId="1" xfId="0" applyNumberFormat="1" applyFont="1" applyFill="1" applyBorder="1" applyAlignment="1">
      <alignment horizontal="center" vertical="center"/>
    </xf>
    <xf numFmtId="0" fontId="17" fillId="0" borderId="11" xfId="0" applyFont="1" applyBorder="1" applyAlignment="1">
      <alignment horizontal="center" vertical="center"/>
    </xf>
    <xf numFmtId="0" fontId="17" fillId="0" borderId="1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6" fillId="4" borderId="19" xfId="0" applyFont="1" applyFill="1" applyBorder="1" applyAlignment="1">
      <alignment horizontal="center" vertical="center"/>
    </xf>
    <xf numFmtId="0" fontId="16" fillId="4" borderId="20" xfId="0" applyFont="1" applyFill="1" applyBorder="1" applyAlignment="1">
      <alignment horizontal="center" vertical="center"/>
    </xf>
    <xf numFmtId="43" fontId="15" fillId="4" borderId="4" xfId="0" applyNumberFormat="1" applyFont="1" applyFill="1" applyBorder="1" applyAlignment="1">
      <alignment horizontal="center" vertical="center"/>
    </xf>
    <xf numFmtId="10" fontId="15" fillId="4" borderId="19" xfId="0" applyNumberFormat="1" applyFont="1" applyFill="1" applyBorder="1" applyAlignment="1">
      <alignment horizontal="center" vertical="center"/>
    </xf>
    <xf numFmtId="0" fontId="15" fillId="4" borderId="13" xfId="0" applyFont="1" applyFill="1" applyBorder="1" applyAlignment="1">
      <alignment horizontal="center"/>
    </xf>
    <xf numFmtId="0" fontId="15" fillId="4" borderId="5" xfId="0" applyFont="1" applyFill="1" applyBorder="1" applyAlignment="1">
      <alignment horizontal="center"/>
    </xf>
    <xf numFmtId="0" fontId="15" fillId="4" borderId="15" xfId="0" applyFont="1" applyFill="1" applyBorder="1" applyAlignment="1">
      <alignment horizontal="center"/>
    </xf>
    <xf numFmtId="0" fontId="0" fillId="0" borderId="7" xfId="0" applyBorder="1" applyAlignment="1">
      <alignment horizontal="center"/>
    </xf>
    <xf numFmtId="0" fontId="0" fillId="0" borderId="4" xfId="0" applyBorder="1"/>
    <xf numFmtId="0" fontId="0" fillId="0" borderId="11" xfId="0" applyBorder="1" applyAlignment="1">
      <alignment horizontal="center"/>
    </xf>
    <xf numFmtId="0" fontId="0" fillId="0" borderId="0" xfId="0" applyBorder="1"/>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20" fillId="4" borderId="9" xfId="0" applyFont="1" applyFill="1" applyBorder="1" applyAlignment="1">
      <alignment horizontal="left" vertical="center" wrapText="1"/>
    </xf>
    <xf numFmtId="0" fontId="20" fillId="4" borderId="17" xfId="0" applyFont="1" applyFill="1" applyBorder="1" applyAlignment="1">
      <alignment horizontal="left" vertical="center" wrapText="1"/>
    </xf>
    <xf numFmtId="0" fontId="20" fillId="4" borderId="10" xfId="0" applyFont="1" applyFill="1" applyBorder="1" applyAlignment="1">
      <alignment horizontal="left" vertical="center" wrapText="1"/>
    </xf>
    <xf numFmtId="0" fontId="13" fillId="0" borderId="9" xfId="0" applyFont="1" applyBorder="1" applyAlignment="1">
      <alignment horizontal="left"/>
    </xf>
    <xf numFmtId="0" fontId="13" fillId="0" borderId="17" xfId="0" applyFont="1" applyBorder="1" applyAlignment="1">
      <alignment horizontal="left"/>
    </xf>
    <xf numFmtId="0" fontId="13" fillId="0" borderId="10" xfId="0" applyFont="1" applyBorder="1" applyAlignment="1">
      <alignment horizontal="left"/>
    </xf>
    <xf numFmtId="43" fontId="6" fillId="4" borderId="17" xfId="0" applyNumberFormat="1" applyFont="1" applyFill="1" applyBorder="1" applyAlignment="1">
      <alignment horizontal="center" vertical="center"/>
    </xf>
    <xf numFmtId="43" fontId="6" fillId="4" borderId="10" xfId="0" applyNumberFormat="1" applyFont="1" applyFill="1" applyBorder="1" applyAlignment="1">
      <alignment horizontal="center" vertical="center"/>
    </xf>
    <xf numFmtId="0" fontId="19" fillId="4" borderId="9" xfId="0" applyFont="1" applyFill="1" applyBorder="1" applyAlignment="1">
      <alignment horizontal="left" vertical="center"/>
    </xf>
    <xf numFmtId="0" fontId="19" fillId="4" borderId="17" xfId="0" applyFont="1" applyFill="1" applyBorder="1" applyAlignment="1">
      <alignment horizontal="left" vertical="center"/>
    </xf>
    <xf numFmtId="0" fontId="19" fillId="4" borderId="10" xfId="0" applyFont="1" applyFill="1" applyBorder="1" applyAlignment="1">
      <alignment horizontal="left" vertical="center"/>
    </xf>
    <xf numFmtId="0" fontId="14" fillId="0" borderId="4" xfId="0" applyFont="1"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16"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43" fontId="10" fillId="3" borderId="7" xfId="1" applyFont="1" applyFill="1" applyBorder="1" applyAlignment="1">
      <alignment horizontal="center" vertical="center"/>
    </xf>
    <xf numFmtId="43" fontId="10" fillId="3" borderId="13" xfId="1" applyFont="1" applyFill="1" applyBorder="1" applyAlignment="1">
      <alignment horizontal="center" vertical="center"/>
    </xf>
    <xf numFmtId="43" fontId="10" fillId="3" borderId="16" xfId="1" applyFont="1" applyFill="1" applyBorder="1" applyAlignment="1">
      <alignment horizontal="center" vertical="center"/>
    </xf>
    <xf numFmtId="43" fontId="10" fillId="3" borderId="15" xfId="1" applyFont="1" applyFill="1" applyBorder="1" applyAlignment="1">
      <alignment horizontal="center" vertical="center"/>
    </xf>
    <xf numFmtId="0" fontId="9" fillId="0" borderId="11" xfId="0" applyFont="1" applyBorder="1" applyAlignment="1">
      <alignment horizontal="left"/>
    </xf>
    <xf numFmtId="0" fontId="9" fillId="0" borderId="13" xfId="0" applyFont="1" applyBorder="1" applyAlignment="1">
      <alignment horizontal="left"/>
    </xf>
    <xf numFmtId="0" fontId="14" fillId="0" borderId="7" xfId="0" applyFont="1" applyBorder="1" applyAlignment="1">
      <alignment horizontal="left" vertical="center" wrapText="1"/>
    </xf>
    <xf numFmtId="0" fontId="0" fillId="0" borderId="11" xfId="0" applyBorder="1" applyAlignment="1">
      <alignment horizontal="left" vertical="center"/>
    </xf>
    <xf numFmtId="0" fontId="0" fillId="0" borderId="13" xfId="0"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16"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43" fontId="15" fillId="4" borderId="5" xfId="0" applyNumberFormat="1" applyFont="1" applyFill="1" applyBorder="1" applyAlignment="1">
      <alignment horizontal="center" vertical="center"/>
    </xf>
    <xf numFmtId="0" fontId="0" fillId="0" borderId="13" xfId="0" applyBorder="1" applyAlignment="1">
      <alignment horizontal="center"/>
    </xf>
    <xf numFmtId="0" fontId="0" fillId="0" borderId="5" xfId="0" applyBorder="1"/>
    <xf numFmtId="0" fontId="0" fillId="0" borderId="0" xfId="0" applyBorder="1" applyAlignment="1">
      <alignment horizontal="center" vertical="center"/>
    </xf>
    <xf numFmtId="0" fontId="0" fillId="0" borderId="0" xfId="0" applyBorder="1" applyAlignment="1">
      <alignment vertical="center"/>
    </xf>
    <xf numFmtId="0" fontId="0" fillId="0" borderId="14" xfId="0" applyBorder="1" applyAlignment="1">
      <alignment vertical="center"/>
    </xf>
    <xf numFmtId="9" fontId="0" fillId="0" borderId="6" xfId="0" applyNumberFormat="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1" fillId="0" borderId="9" xfId="0" applyFont="1" applyBorder="1" applyAlignment="1">
      <alignment horizontal="center"/>
    </xf>
    <xf numFmtId="0" fontId="11" fillId="0" borderId="17" xfId="0" applyFont="1" applyBorder="1" applyAlignment="1">
      <alignment horizontal="center"/>
    </xf>
    <xf numFmtId="0" fontId="11" fillId="0" borderId="10" xfId="0" applyFont="1" applyBorder="1" applyAlignment="1">
      <alignment horizontal="center"/>
    </xf>
    <xf numFmtId="0" fontId="7" fillId="3" borderId="11"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88"/>
  <sheetViews>
    <sheetView showGridLines="0" tabSelected="1" zoomScaleNormal="100" zoomScaleSheetLayoutView="100" workbookViewId="0">
      <pane xSplit="28230"/>
      <selection activeCell="C2" sqref="C2:N5"/>
      <selection pane="topRight" activeCell="M76" activeCellId="154" sqref="O53 A1:IV10 A11:E11 F11:F18 G11:G13 H11:H18 I11:I18 J11:J18 K11:K18 M11:M18 N11:N18 O11:Q18 A12 A13:A18 B12:C18 D12:D18 G16:G18 A19:IV19 A20:B22 C20:C22 D20:D22 E20 F20:F22 G20 H20:H22 I20:I22 J20:J22 K20:K22 M20:M22 N20:N22 O20:Q22 A23:A31 B23:B31 C24:C25 C23:N23 C26:N26 C27:C28 C30:C31 C29:N29 D30:D31 D27:D28 D24:D25 E24:E25 F24:F25 H24:H25 I24:I25 J24:J25 K24:K25 M24:M25 N24:N25 O23 O24:O25 O26 O27:O28 O29 N27:N28 M27:M28 K27:K28 J27:J28 I27:I28 H27:H28 F27:F28 F30:F31 H30:H31 I30:I31 J30:J31 K30:K31 M30:M31 N30:N31 O30:O31 R11:T39 A32 B32 C32:N32 O32 O33 O34 M33:N34 D33:L33 C33:C34 A33 A33 B33 A34 B34 D34:L34 A35:IV35 A36:IV36 A37:IV37 A38:IV38 A39:IV39 A40:B52 C49:R49 C51:N51 C50:N50 O51 O50 O40:O48 R40:T91 O52:O91 C52:N52 L53 K53 M53:N53 M54:N54 K54 I53:J53 J54 I54 C54:H54 C53:H53 C56:N58 C59:N59 C69:N69 C70:N70 C71:N71 M72:N72 M73:N73 L72 K72 I72:J72 I73 J73 K73 C74:N74 L75 K75 I75:J75 I76 J76 K76 C77:N77 N87:N90 N91 A91:M91 C87:C90 D87:D90 E87:E90 F87:M90 A87:B90 A76:B86 C76:H76 C75:H75 A75:H75 A74 B74 A73:H73 A72:H72 A60:A71 B60:B71 C55:N55 A53:A59 B53:B60 M75:N75 M76:N76"/>
    </sheetView>
  </sheetViews>
  <sheetFormatPr baseColWidth="10" defaultRowHeight="14.25"/>
  <cols>
    <col min="1" max="1" width="2" customWidth="1"/>
    <col min="2" max="2" width="1.25" customWidth="1"/>
    <col min="3" max="3" width="41.75" customWidth="1"/>
    <col min="4" max="4" width="13.25" customWidth="1"/>
    <col min="5" max="5" width="23" customWidth="1"/>
    <col min="6" max="6" width="4.5" customWidth="1"/>
    <col min="7" max="7" width="3.375" customWidth="1"/>
    <col min="8" max="8" width="4.25" customWidth="1"/>
    <col min="9" max="9" width="7.125" customWidth="1"/>
    <col min="10" max="10" width="7.25" customWidth="1"/>
    <col min="11" max="11" width="22.5" customWidth="1"/>
    <col min="12" max="12" width="10.25" style="1" customWidth="1"/>
    <col min="13" max="13" width="20.5" customWidth="1"/>
    <col min="14" max="14" width="21" customWidth="1"/>
    <col min="15" max="15" width="50.375" customWidth="1"/>
    <col min="16" max="16" width="0.375" hidden="1" customWidth="1"/>
    <col min="17" max="17" width="1.875" hidden="1" customWidth="1"/>
    <col min="18" max="18" width="1.5" customWidth="1"/>
  </cols>
  <sheetData>
    <row r="1" spans="2:18" ht="3.75" customHeight="1"/>
    <row r="2" spans="2:18">
      <c r="B2" s="6"/>
      <c r="C2" s="238" t="s">
        <v>51</v>
      </c>
      <c r="D2" s="239"/>
      <c r="E2" s="239"/>
      <c r="F2" s="239"/>
      <c r="G2" s="239"/>
      <c r="H2" s="239"/>
      <c r="I2" s="239"/>
      <c r="J2" s="239"/>
      <c r="K2" s="239"/>
      <c r="L2" s="239"/>
      <c r="M2" s="239"/>
      <c r="N2" s="240"/>
    </row>
    <row r="3" spans="2:18">
      <c r="B3" s="6"/>
      <c r="C3" s="241"/>
      <c r="D3" s="242"/>
      <c r="E3" s="242"/>
      <c r="F3" s="242"/>
      <c r="G3" s="242"/>
      <c r="H3" s="242"/>
      <c r="I3" s="242"/>
      <c r="J3" s="242"/>
      <c r="K3" s="242"/>
      <c r="L3" s="242"/>
      <c r="M3" s="242"/>
      <c r="N3" s="243"/>
    </row>
    <row r="4" spans="2:18">
      <c r="B4" s="6"/>
      <c r="C4" s="241"/>
      <c r="D4" s="242"/>
      <c r="E4" s="242"/>
      <c r="F4" s="242"/>
      <c r="G4" s="242"/>
      <c r="H4" s="242"/>
      <c r="I4" s="242"/>
      <c r="J4" s="242"/>
      <c r="K4" s="242"/>
      <c r="L4" s="242"/>
      <c r="M4" s="242"/>
      <c r="N4" s="243"/>
    </row>
    <row r="5" spans="2:18" ht="117" customHeight="1">
      <c r="B5" s="6"/>
      <c r="C5" s="244"/>
      <c r="D5" s="245"/>
      <c r="E5" s="245"/>
      <c r="F5" s="245"/>
      <c r="G5" s="245"/>
      <c r="H5" s="245"/>
      <c r="I5" s="245"/>
      <c r="J5" s="245"/>
      <c r="K5" s="245"/>
      <c r="L5" s="245"/>
      <c r="M5" s="245"/>
      <c r="N5" s="246"/>
      <c r="O5" s="3"/>
    </row>
    <row r="6" spans="2:18" s="2" customFormat="1" ht="7.5" customHeight="1">
      <c r="B6" s="12"/>
      <c r="C6" s="68"/>
      <c r="D6" s="69"/>
      <c r="E6" s="69"/>
      <c r="F6" s="69"/>
      <c r="G6" s="69"/>
      <c r="H6" s="69"/>
      <c r="I6" s="69"/>
      <c r="J6" s="69"/>
      <c r="K6" s="69"/>
      <c r="L6" s="69"/>
      <c r="M6" s="69"/>
      <c r="N6" s="70"/>
      <c r="O6" s="13"/>
    </row>
    <row r="7" spans="2:18" s="8" customFormat="1" ht="18">
      <c r="B7" s="10"/>
      <c r="C7" s="217" t="s">
        <v>20</v>
      </c>
      <c r="D7" s="218"/>
      <c r="E7" s="218"/>
      <c r="F7" s="218"/>
      <c r="G7" s="218"/>
      <c r="H7" s="218"/>
      <c r="I7" s="218"/>
      <c r="J7" s="218"/>
      <c r="K7" s="218"/>
      <c r="L7" s="218"/>
      <c r="M7" s="218"/>
      <c r="N7" s="219"/>
    </row>
    <row r="8" spans="2:18" s="2" customFormat="1" ht="7.5" customHeight="1">
      <c r="B8" s="12"/>
      <c r="C8" s="68"/>
      <c r="D8" s="69"/>
      <c r="E8" s="69"/>
      <c r="F8" s="69"/>
      <c r="G8" s="69"/>
      <c r="H8" s="69"/>
      <c r="I8" s="69"/>
      <c r="J8" s="69"/>
      <c r="K8" s="69"/>
      <c r="L8" s="69"/>
      <c r="M8" s="69"/>
      <c r="N8" s="70"/>
      <c r="O8" s="14"/>
    </row>
    <row r="9" spans="2:18" s="2" customFormat="1" ht="53.25" customHeight="1">
      <c r="B9" s="12"/>
      <c r="C9" s="88" t="s">
        <v>0</v>
      </c>
      <c r="D9" s="86" t="s">
        <v>18</v>
      </c>
      <c r="E9" s="86" t="s">
        <v>10</v>
      </c>
      <c r="F9" s="247" t="s">
        <v>16</v>
      </c>
      <c r="G9" s="248"/>
      <c r="H9" s="249"/>
      <c r="I9" s="247" t="s">
        <v>17</v>
      </c>
      <c r="J9" s="249"/>
      <c r="K9" s="117" t="s">
        <v>1</v>
      </c>
      <c r="L9" s="117" t="s">
        <v>2</v>
      </c>
      <c r="M9" s="253" t="s">
        <v>11</v>
      </c>
      <c r="N9" s="253" t="s">
        <v>12</v>
      </c>
      <c r="O9" s="84" t="s">
        <v>19</v>
      </c>
      <c r="P9" s="13"/>
      <c r="R9" s="13"/>
    </row>
    <row r="10" spans="2:18" s="2" customFormat="1" ht="7.5" customHeight="1" thickBot="1">
      <c r="B10" s="12"/>
      <c r="C10" s="89"/>
      <c r="D10" s="87"/>
      <c r="E10" s="87"/>
      <c r="F10" s="250"/>
      <c r="G10" s="251"/>
      <c r="H10" s="252"/>
      <c r="I10" s="250"/>
      <c r="J10" s="252"/>
      <c r="K10" s="118"/>
      <c r="L10" s="119"/>
      <c r="M10" s="254"/>
      <c r="N10" s="254"/>
      <c r="O10" s="85"/>
      <c r="R10" s="13"/>
    </row>
    <row r="11" spans="2:18" ht="15">
      <c r="B11" s="6"/>
      <c r="C11" s="11" t="s">
        <v>3</v>
      </c>
      <c r="D11" s="23"/>
      <c r="E11" s="23"/>
      <c r="F11" s="208"/>
      <c r="G11" s="210"/>
      <c r="H11" s="256"/>
      <c r="I11" s="261">
        <v>0.01</v>
      </c>
      <c r="J11" s="261">
        <v>0.03</v>
      </c>
      <c r="K11" s="105">
        <f>SUM(E12:E17)</f>
        <v>0</v>
      </c>
      <c r="L11" s="108"/>
      <c r="M11" s="111">
        <f>K11*L11</f>
        <v>0</v>
      </c>
      <c r="N11" s="114">
        <f>ROUNDDOWN(M11,-3)</f>
        <v>0</v>
      </c>
      <c r="O11" s="120" t="str">
        <f>IF(L11&lt;I11,"Die gewählte Toleranz liegt ausserhalb der Bandbreite!",IF(L11&gt;J11,"Die gewählte Toleranz liegt ausserhalb der Bandbreite!",""))</f>
        <v>Die gewählte Toleranz liegt ausserhalb der Bandbreite!</v>
      </c>
      <c r="P11" s="121"/>
      <c r="Q11" s="122"/>
      <c r="R11" s="5"/>
    </row>
    <row r="12" spans="2:18" s="62" customFormat="1" ht="24.75" thickBot="1">
      <c r="B12" s="57"/>
      <c r="C12" s="58" t="s">
        <v>4</v>
      </c>
      <c r="D12" s="59" t="s">
        <v>45</v>
      </c>
      <c r="E12" s="60"/>
      <c r="F12" s="209"/>
      <c r="G12" s="211"/>
      <c r="H12" s="257"/>
      <c r="I12" s="262"/>
      <c r="J12" s="262"/>
      <c r="K12" s="106"/>
      <c r="L12" s="109"/>
      <c r="M12" s="112"/>
      <c r="N12" s="115"/>
      <c r="O12" s="123"/>
      <c r="P12" s="124"/>
      <c r="Q12" s="125"/>
      <c r="R12" s="61"/>
    </row>
    <row r="13" spans="2:18" s="62" customFormat="1" ht="14.25" customHeight="1">
      <c r="B13" s="57"/>
      <c r="C13" s="58" t="s">
        <v>5</v>
      </c>
      <c r="D13" s="63" t="s">
        <v>44</v>
      </c>
      <c r="E13" s="60"/>
      <c r="F13" s="209"/>
      <c r="G13" s="186"/>
      <c r="H13" s="257"/>
      <c r="I13" s="262"/>
      <c r="J13" s="262"/>
      <c r="K13" s="106"/>
      <c r="L13" s="109"/>
      <c r="M13" s="112"/>
      <c r="N13" s="115"/>
      <c r="O13" s="123"/>
      <c r="P13" s="124"/>
      <c r="Q13" s="125"/>
      <c r="R13" s="61"/>
    </row>
    <row r="14" spans="2:18" s="62" customFormat="1" ht="24.75" thickBot="1">
      <c r="B14" s="57"/>
      <c r="C14" s="58" t="s">
        <v>6</v>
      </c>
      <c r="D14" s="59" t="s">
        <v>46</v>
      </c>
      <c r="E14" s="60"/>
      <c r="F14" s="209"/>
      <c r="G14" s="187"/>
      <c r="H14" s="257"/>
      <c r="I14" s="262"/>
      <c r="J14" s="262"/>
      <c r="K14" s="106"/>
      <c r="L14" s="109"/>
      <c r="M14" s="112"/>
      <c r="N14" s="115"/>
      <c r="O14" s="123"/>
      <c r="P14" s="124"/>
      <c r="Q14" s="125"/>
      <c r="R14" s="61"/>
    </row>
    <row r="15" spans="2:18" s="62" customFormat="1" ht="14.25" customHeight="1">
      <c r="B15" s="57"/>
      <c r="C15" s="58" t="s">
        <v>7</v>
      </c>
      <c r="D15" s="63" t="s">
        <v>43</v>
      </c>
      <c r="E15" s="60"/>
      <c r="F15" s="209"/>
      <c r="G15" s="258"/>
      <c r="H15" s="257"/>
      <c r="I15" s="262"/>
      <c r="J15" s="262"/>
      <c r="K15" s="106"/>
      <c r="L15" s="109"/>
      <c r="M15" s="112"/>
      <c r="N15" s="115"/>
      <c r="O15" s="123"/>
      <c r="P15" s="124"/>
      <c r="Q15" s="125"/>
      <c r="R15" s="61"/>
    </row>
    <row r="16" spans="2:18" s="62" customFormat="1" ht="14.25" customHeight="1">
      <c r="B16" s="57"/>
      <c r="C16" s="58" t="s">
        <v>8</v>
      </c>
      <c r="D16" s="63" t="s">
        <v>42</v>
      </c>
      <c r="E16" s="60"/>
      <c r="F16" s="209"/>
      <c r="G16" s="259"/>
      <c r="H16" s="257"/>
      <c r="I16" s="262"/>
      <c r="J16" s="262"/>
      <c r="K16" s="106"/>
      <c r="L16" s="109"/>
      <c r="M16" s="112"/>
      <c r="N16" s="115"/>
      <c r="O16" s="123"/>
      <c r="P16" s="124"/>
      <c r="Q16" s="125"/>
      <c r="R16" s="61"/>
    </row>
    <row r="17" spans="2:18" s="62" customFormat="1" ht="14.25" customHeight="1" thickBot="1">
      <c r="B17" s="57"/>
      <c r="C17" s="64" t="s">
        <v>9</v>
      </c>
      <c r="D17" s="65" t="s">
        <v>41</v>
      </c>
      <c r="E17" s="66"/>
      <c r="F17" s="81"/>
      <c r="G17" s="260"/>
      <c r="H17" s="83"/>
      <c r="I17" s="263"/>
      <c r="J17" s="263"/>
      <c r="K17" s="107"/>
      <c r="L17" s="110"/>
      <c r="M17" s="113"/>
      <c r="N17" s="116"/>
      <c r="O17" s="126"/>
      <c r="P17" s="127"/>
      <c r="Q17" s="128"/>
      <c r="R17" s="61"/>
    </row>
    <row r="18" spans="2:18" s="2" customFormat="1" ht="7.5" customHeight="1" thickBot="1">
      <c r="B18" s="12"/>
      <c r="C18" s="68"/>
      <c r="D18" s="69"/>
      <c r="E18" s="69"/>
      <c r="F18" s="69"/>
      <c r="G18" s="104"/>
      <c r="H18" s="69"/>
      <c r="I18" s="69"/>
      <c r="J18" s="69"/>
      <c r="K18" s="69"/>
      <c r="L18" s="104"/>
      <c r="M18" s="69"/>
      <c r="N18" s="70"/>
      <c r="O18" s="14"/>
    </row>
    <row r="19" spans="2:18" s="39" customFormat="1" ht="12.75">
      <c r="B19" s="36"/>
      <c r="C19" s="67" t="s">
        <v>48</v>
      </c>
      <c r="D19" s="205"/>
      <c r="E19" s="37"/>
      <c r="F19" s="177"/>
      <c r="G19" s="159"/>
      <c r="H19" s="205"/>
      <c r="I19" s="133">
        <v>0.01</v>
      </c>
      <c r="J19" s="133">
        <v>0.03</v>
      </c>
      <c r="K19" s="170">
        <f>IF(E21&gt;E20,E21,E20)</f>
        <v>100</v>
      </c>
      <c r="L19" s="129">
        <v>0.03</v>
      </c>
      <c r="M19" s="190">
        <f>L19*K19</f>
        <v>3</v>
      </c>
      <c r="N19" s="157">
        <f>ROUNDDOWN(M19,-3)</f>
        <v>0</v>
      </c>
      <c r="O19" s="175" t="str">
        <f>IF(L19&lt;I19,"Die gewählte Toleranz liegt ausserhalb der Bandbreite!",IF(L19&gt;J19,"Die gewählte Toleranz liegt ausserhalb der Bandbreite!",""))</f>
        <v/>
      </c>
      <c r="P19" s="194"/>
      <c r="Q19" s="195"/>
      <c r="R19" s="38"/>
    </row>
    <row r="20" spans="2:18" s="39" customFormat="1" ht="14.25" customHeight="1">
      <c r="B20" s="36"/>
      <c r="C20" s="40" t="s">
        <v>13</v>
      </c>
      <c r="D20" s="206"/>
      <c r="E20" s="41">
        <v>100</v>
      </c>
      <c r="F20" s="178"/>
      <c r="G20" s="201"/>
      <c r="H20" s="206"/>
      <c r="I20" s="134"/>
      <c r="J20" s="134"/>
      <c r="K20" s="203"/>
      <c r="L20" s="204"/>
      <c r="M20" s="191"/>
      <c r="N20" s="165"/>
      <c r="O20" s="196"/>
      <c r="P20" s="197"/>
      <c r="Q20" s="198"/>
      <c r="R20" s="38"/>
    </row>
    <row r="21" spans="2:18" s="39" customFormat="1" ht="14.25" customHeight="1" thickBot="1">
      <c r="B21" s="36"/>
      <c r="C21" s="42" t="s">
        <v>14</v>
      </c>
      <c r="D21" s="207"/>
      <c r="E21" s="43"/>
      <c r="F21" s="179"/>
      <c r="G21" s="202"/>
      <c r="H21" s="207"/>
      <c r="I21" s="135"/>
      <c r="J21" s="135"/>
      <c r="K21" s="171"/>
      <c r="L21" s="130"/>
      <c r="M21" s="192"/>
      <c r="N21" s="158"/>
      <c r="O21" s="176"/>
      <c r="P21" s="199"/>
      <c r="Q21" s="200"/>
      <c r="R21" s="38"/>
    </row>
    <row r="22" spans="2:18" s="46" customFormat="1" ht="7.5" customHeight="1" thickBot="1">
      <c r="B22" s="44"/>
      <c r="C22" s="166"/>
      <c r="D22" s="167"/>
      <c r="E22" s="167"/>
      <c r="F22" s="167"/>
      <c r="G22" s="168"/>
      <c r="H22" s="167"/>
      <c r="I22" s="167"/>
      <c r="J22" s="167"/>
      <c r="K22" s="167"/>
      <c r="L22" s="168"/>
      <c r="M22" s="167"/>
      <c r="N22" s="169"/>
      <c r="O22" s="45"/>
    </row>
    <row r="23" spans="2:18" s="39" customFormat="1" ht="15" customHeight="1">
      <c r="B23" s="36"/>
      <c r="C23" s="161" t="s">
        <v>49</v>
      </c>
      <c r="D23" s="163" t="s">
        <v>40</v>
      </c>
      <c r="E23" s="157"/>
      <c r="F23" s="180"/>
      <c r="G23" s="159"/>
      <c r="H23" s="151"/>
      <c r="I23" s="133">
        <v>0.05</v>
      </c>
      <c r="J23" s="133">
        <v>0.1</v>
      </c>
      <c r="K23" s="170">
        <f>E23</f>
        <v>0</v>
      </c>
      <c r="L23" s="129"/>
      <c r="M23" s="131">
        <f>IF(K23*L23&lt;=0,(K23*L23*-1),(K23*L23))</f>
        <v>0</v>
      </c>
      <c r="N23" s="184">
        <f>ROUNDDOWN(M23,-3)</f>
        <v>0</v>
      </c>
      <c r="O23" s="188" t="str">
        <f>IF(L23&lt;I23,"Die gewählte Toleranz liegt ausserhalb der Bandbreite!",IF(L23&gt;J23,"Die gewählte Toleranz liegt ausserhalb der Bandbreite!",""))</f>
        <v>Die gewählte Toleranz liegt ausserhalb der Bandbreite!</v>
      </c>
      <c r="P23" s="47"/>
      <c r="Q23" s="48"/>
      <c r="R23" s="49"/>
    </row>
    <row r="24" spans="2:18" s="39" customFormat="1" ht="14.25" customHeight="1" thickBot="1">
      <c r="B24" s="36"/>
      <c r="C24" s="154"/>
      <c r="D24" s="156"/>
      <c r="E24" s="158"/>
      <c r="F24" s="181"/>
      <c r="G24" s="160"/>
      <c r="H24" s="152"/>
      <c r="I24" s="135"/>
      <c r="J24" s="135"/>
      <c r="K24" s="171"/>
      <c r="L24" s="130"/>
      <c r="M24" s="132"/>
      <c r="N24" s="185"/>
      <c r="O24" s="189"/>
      <c r="P24" s="50"/>
      <c r="Q24" s="51"/>
      <c r="R24" s="49"/>
    </row>
    <row r="25" spans="2:18" s="46" customFormat="1" ht="7.5" customHeight="1" thickBot="1">
      <c r="B25" s="44"/>
      <c r="C25" s="166"/>
      <c r="D25" s="167"/>
      <c r="E25" s="167"/>
      <c r="F25" s="167"/>
      <c r="G25" s="168"/>
      <c r="H25" s="167"/>
      <c r="I25" s="167"/>
      <c r="J25" s="167"/>
      <c r="K25" s="167"/>
      <c r="L25" s="168"/>
      <c r="M25" s="167"/>
      <c r="N25" s="169"/>
      <c r="O25" s="45"/>
    </row>
    <row r="26" spans="2:18" s="39" customFormat="1" ht="15" customHeight="1">
      <c r="B26" s="36"/>
      <c r="C26" s="153" t="s">
        <v>15</v>
      </c>
      <c r="D26" s="155"/>
      <c r="E26" s="157"/>
      <c r="F26" s="180"/>
      <c r="G26" s="159"/>
      <c r="H26" s="151"/>
      <c r="I26" s="133">
        <v>0.01</v>
      </c>
      <c r="J26" s="133">
        <v>0.02</v>
      </c>
      <c r="K26" s="170">
        <f>E26</f>
        <v>0</v>
      </c>
      <c r="L26" s="129"/>
      <c r="M26" s="131">
        <f>K26*L26</f>
        <v>0</v>
      </c>
      <c r="N26" s="184">
        <f>ROUNDDOWN(M26,-3)</f>
        <v>0</v>
      </c>
      <c r="O26" s="188" t="str">
        <f>IF(L26&lt;I26,"Die gewählte Toleranz liegt ausserhalb der Bandbreite!",IF(L26&gt;J26,"Die gewählte Toleranz liegt ausserhalb der Bandbreite!",""))</f>
        <v>Die gewählte Toleranz liegt ausserhalb der Bandbreite!</v>
      </c>
      <c r="P26" s="47"/>
      <c r="Q26" s="48"/>
      <c r="R26" s="49"/>
    </row>
    <row r="27" spans="2:18" s="39" customFormat="1" ht="14.25" customHeight="1" thickBot="1">
      <c r="B27" s="36"/>
      <c r="C27" s="154"/>
      <c r="D27" s="156"/>
      <c r="E27" s="158"/>
      <c r="F27" s="181"/>
      <c r="G27" s="160"/>
      <c r="H27" s="152"/>
      <c r="I27" s="135"/>
      <c r="J27" s="135"/>
      <c r="K27" s="171"/>
      <c r="L27" s="130"/>
      <c r="M27" s="132"/>
      <c r="N27" s="185"/>
      <c r="O27" s="189"/>
      <c r="P27" s="50"/>
      <c r="Q27" s="51"/>
      <c r="R27" s="49"/>
    </row>
    <row r="28" spans="2:18" s="46" customFormat="1" ht="7.5" customHeight="1" thickBot="1">
      <c r="B28" s="44"/>
      <c r="C28" s="166"/>
      <c r="D28" s="167"/>
      <c r="E28" s="167"/>
      <c r="F28" s="167"/>
      <c r="G28" s="168"/>
      <c r="H28" s="167"/>
      <c r="I28" s="167"/>
      <c r="J28" s="167"/>
      <c r="K28" s="167"/>
      <c r="L28" s="168"/>
      <c r="M28" s="167"/>
      <c r="N28" s="169"/>
      <c r="O28" s="45"/>
    </row>
    <row r="29" spans="2:18" s="39" customFormat="1" ht="15" customHeight="1">
      <c r="B29" s="36"/>
      <c r="C29" s="161" t="s">
        <v>47</v>
      </c>
      <c r="D29" s="163" t="s">
        <v>39</v>
      </c>
      <c r="E29" s="157"/>
      <c r="F29" s="180"/>
      <c r="G29" s="159"/>
      <c r="H29" s="151"/>
      <c r="I29" s="133">
        <v>0.02</v>
      </c>
      <c r="J29" s="133">
        <v>0.05</v>
      </c>
      <c r="K29" s="170">
        <f>E29</f>
        <v>0</v>
      </c>
      <c r="L29" s="129"/>
      <c r="M29" s="131">
        <f>K29*L29</f>
        <v>0</v>
      </c>
      <c r="N29" s="184">
        <f>ROUNDDOWN(M29,-3)</f>
        <v>0</v>
      </c>
      <c r="O29" s="175" t="str">
        <f>IF(L29&lt;I29,"Die gewählte Toleranz liegt ausserhalb der Bandbreite!",IF(L29&gt;J29,"Die gewählte Toleranz liegt ausserhalb der Bandbreite!", ""))</f>
        <v>Die gewählte Toleranz liegt ausserhalb der Bandbreite!</v>
      </c>
      <c r="P29" s="47"/>
      <c r="Q29" s="48"/>
      <c r="R29" s="38"/>
    </row>
    <row r="30" spans="2:18" s="39" customFormat="1" ht="14.25" customHeight="1" thickBot="1">
      <c r="B30" s="36"/>
      <c r="C30" s="162"/>
      <c r="D30" s="164"/>
      <c r="E30" s="165"/>
      <c r="F30" s="182"/>
      <c r="G30" s="160"/>
      <c r="H30" s="183"/>
      <c r="I30" s="134"/>
      <c r="J30" s="134"/>
      <c r="K30" s="203"/>
      <c r="L30" s="130"/>
      <c r="M30" s="255"/>
      <c r="N30" s="193"/>
      <c r="O30" s="176"/>
      <c r="P30" s="50"/>
      <c r="Q30" s="51"/>
      <c r="R30" s="38"/>
    </row>
    <row r="31" spans="2:18" s="2" customFormat="1" ht="7.5" customHeight="1">
      <c r="B31" s="12"/>
      <c r="C31" s="264">
        <f>SUMPRODUCT(LEN(G11:G30)-LEN(SUBSTITUTE(LOWER(G11:G30),"x",)))</f>
        <v>0</v>
      </c>
      <c r="D31" s="265"/>
      <c r="E31" s="265"/>
      <c r="F31" s="265"/>
      <c r="G31" s="69"/>
      <c r="H31" s="265"/>
      <c r="I31" s="265"/>
      <c r="J31" s="265"/>
      <c r="K31" s="265"/>
      <c r="L31" s="69"/>
      <c r="M31" s="265"/>
      <c r="N31" s="266"/>
      <c r="O31" s="14"/>
    </row>
    <row r="32" spans="2:18" s="31" customFormat="1" ht="14.25" customHeight="1">
      <c r="B32" s="30"/>
      <c r="C32" s="76" t="s">
        <v>35</v>
      </c>
      <c r="D32" s="267" t="str">
        <f>IF(G13="",IF(G19="",IF(G23="",IF(G26="",IF(G29="","wählen Sie eine der fünf Bezugsgrössen und markieren Sie diese mit einem X",""),""),""),""),"")</f>
        <v>wählen Sie eine der fünf Bezugsgrössen und markieren Sie diese mit einem X</v>
      </c>
      <c r="E32" s="267"/>
      <c r="F32" s="267"/>
      <c r="G32" s="267"/>
      <c r="H32" s="267"/>
      <c r="I32" s="267"/>
      <c r="J32" s="267"/>
      <c r="K32" s="267"/>
      <c r="L32" s="268"/>
      <c r="M32" s="232" t="str">
        <f>IF(C31&gt;1,"",IF(G13="",IF(G19="",IF(G23="",IF(G26="",IF(G29="","Bezugsgrösse wählen!",N29),N26),N23),N19),N11))</f>
        <v>Bezugsgrösse wählen!</v>
      </c>
      <c r="N32" s="233"/>
    </row>
    <row r="33" spans="2:15" s="31" customFormat="1" ht="15" customHeight="1">
      <c r="B33" s="30"/>
      <c r="C33" s="77"/>
      <c r="D33" s="269"/>
      <c r="E33" s="269"/>
      <c r="F33" s="269"/>
      <c r="G33" s="269"/>
      <c r="H33" s="269"/>
      <c r="I33" s="269"/>
      <c r="J33" s="269"/>
      <c r="K33" s="269"/>
      <c r="L33" s="270"/>
      <c r="M33" s="234"/>
      <c r="N33" s="235"/>
    </row>
    <row r="34" spans="2:15" s="2" customFormat="1" ht="7.5" customHeight="1">
      <c r="B34" s="12"/>
      <c r="C34" s="68"/>
      <c r="D34" s="69"/>
      <c r="E34" s="69"/>
      <c r="F34" s="69"/>
      <c r="G34" s="69"/>
      <c r="H34" s="69"/>
      <c r="I34" s="69"/>
      <c r="J34" s="69"/>
      <c r="K34" s="69"/>
      <c r="L34" s="69"/>
      <c r="M34" s="69"/>
      <c r="N34" s="70"/>
      <c r="O34" s="14"/>
    </row>
    <row r="35" spans="2:15" ht="14.25" customHeight="1">
      <c r="B35" s="6"/>
      <c r="C35" s="78" t="s">
        <v>38</v>
      </c>
      <c r="D35" s="79"/>
      <c r="E35" s="79"/>
      <c r="F35" s="79"/>
      <c r="G35" s="79"/>
      <c r="H35" s="79"/>
      <c r="I35" s="79"/>
      <c r="J35" s="79"/>
      <c r="K35" s="79"/>
      <c r="L35" s="79"/>
      <c r="M35" s="79"/>
      <c r="N35" s="80"/>
    </row>
    <row r="36" spans="2:15" ht="10.5" customHeight="1">
      <c r="B36" s="6"/>
      <c r="C36" s="81"/>
      <c r="D36" s="82"/>
      <c r="E36" s="82"/>
      <c r="F36" s="82"/>
      <c r="G36" s="82"/>
      <c r="H36" s="82"/>
      <c r="I36" s="82"/>
      <c r="J36" s="82"/>
      <c r="K36" s="82"/>
      <c r="L36" s="82"/>
      <c r="M36" s="82"/>
      <c r="N36" s="83"/>
    </row>
    <row r="37" spans="2:15" s="2" customFormat="1" ht="7.5" customHeight="1">
      <c r="B37" s="12"/>
      <c r="C37" s="68"/>
      <c r="D37" s="69"/>
      <c r="E37" s="69"/>
      <c r="F37" s="69"/>
      <c r="G37" s="69"/>
      <c r="H37" s="69"/>
      <c r="I37" s="69"/>
      <c r="J37" s="69"/>
      <c r="K37" s="69"/>
      <c r="L37" s="69"/>
      <c r="M37" s="69"/>
      <c r="N37" s="70"/>
      <c r="O37" s="14"/>
    </row>
    <row r="38" spans="2:15" ht="15">
      <c r="B38" s="6"/>
      <c r="C38" s="22" t="s">
        <v>28</v>
      </c>
      <c r="D38" s="236" t="str">
        <f>IF(C31&gt;1,"",IF(G13&gt;"",C11,IF(G20&gt;"",C19,IF(G23&gt;"",C23,IF(G26&gt;"",C26,IF(G29&gt;"",C29,""))))))</f>
        <v/>
      </c>
      <c r="E38" s="236"/>
      <c r="F38" s="236"/>
      <c r="G38" s="236"/>
      <c r="H38" s="236"/>
      <c r="I38" s="236"/>
      <c r="J38" s="236"/>
      <c r="K38" s="236"/>
      <c r="L38" s="236"/>
      <c r="M38" s="236"/>
      <c r="N38" s="237"/>
    </row>
    <row r="39" spans="2:15" ht="15">
      <c r="B39" s="6"/>
      <c r="C39" s="73" t="s">
        <v>24</v>
      </c>
      <c r="D39" s="74"/>
      <c r="E39" s="74"/>
      <c r="F39" s="74"/>
      <c r="G39" s="74"/>
      <c r="H39" s="74"/>
      <c r="I39" s="74"/>
      <c r="J39" s="74"/>
      <c r="K39" s="74"/>
      <c r="L39" s="74"/>
      <c r="M39" s="74"/>
      <c r="N39" s="75"/>
    </row>
    <row r="40" spans="2:15" ht="15" customHeight="1">
      <c r="B40" s="6"/>
      <c r="C40" s="136"/>
      <c r="D40" s="137"/>
      <c r="E40" s="137"/>
      <c r="F40" s="137"/>
      <c r="G40" s="137"/>
      <c r="H40" s="137"/>
      <c r="I40" s="137"/>
      <c r="J40" s="137"/>
      <c r="K40" s="137"/>
      <c r="L40" s="137"/>
      <c r="M40" s="137"/>
      <c r="N40" s="138"/>
    </row>
    <row r="41" spans="2:15">
      <c r="B41" s="6"/>
      <c r="C41" s="139"/>
      <c r="D41" s="140"/>
      <c r="E41" s="140"/>
      <c r="F41" s="140"/>
      <c r="G41" s="140"/>
      <c r="H41" s="140"/>
      <c r="I41" s="140"/>
      <c r="J41" s="140"/>
      <c r="K41" s="140"/>
      <c r="L41" s="140"/>
      <c r="M41" s="140"/>
      <c r="N41" s="141"/>
    </row>
    <row r="42" spans="2:15">
      <c r="B42" s="6"/>
      <c r="C42" s="139"/>
      <c r="D42" s="140"/>
      <c r="E42" s="140"/>
      <c r="F42" s="140"/>
      <c r="G42" s="140"/>
      <c r="H42" s="140"/>
      <c r="I42" s="140"/>
      <c r="J42" s="140"/>
      <c r="K42" s="140"/>
      <c r="L42" s="140"/>
      <c r="M42" s="140"/>
      <c r="N42" s="141"/>
    </row>
    <row r="43" spans="2:15">
      <c r="B43" s="6"/>
      <c r="C43" s="139"/>
      <c r="D43" s="140"/>
      <c r="E43" s="140"/>
      <c r="F43" s="140"/>
      <c r="G43" s="140"/>
      <c r="H43" s="140"/>
      <c r="I43" s="140"/>
      <c r="J43" s="140"/>
      <c r="K43" s="140"/>
      <c r="L43" s="140"/>
      <c r="M43" s="140"/>
      <c r="N43" s="141"/>
    </row>
    <row r="44" spans="2:15">
      <c r="B44" s="6"/>
      <c r="C44" s="139"/>
      <c r="D44" s="140"/>
      <c r="E44" s="140"/>
      <c r="F44" s="140"/>
      <c r="G44" s="140"/>
      <c r="H44" s="140"/>
      <c r="I44" s="140"/>
      <c r="J44" s="140"/>
      <c r="K44" s="140"/>
      <c r="L44" s="140"/>
      <c r="M44" s="140"/>
      <c r="N44" s="141"/>
    </row>
    <row r="45" spans="2:15">
      <c r="B45" s="6"/>
      <c r="C45" s="139"/>
      <c r="D45" s="140"/>
      <c r="E45" s="140"/>
      <c r="F45" s="140"/>
      <c r="G45" s="140"/>
      <c r="H45" s="140"/>
      <c r="I45" s="140"/>
      <c r="J45" s="140"/>
      <c r="K45" s="140"/>
      <c r="L45" s="140"/>
      <c r="M45" s="140"/>
      <c r="N45" s="141"/>
    </row>
    <row r="46" spans="2:15">
      <c r="B46" s="6"/>
      <c r="C46" s="139"/>
      <c r="D46" s="140"/>
      <c r="E46" s="140"/>
      <c r="F46" s="140"/>
      <c r="G46" s="140"/>
      <c r="H46" s="140"/>
      <c r="I46" s="140"/>
      <c r="J46" s="140"/>
      <c r="K46" s="140"/>
      <c r="L46" s="140"/>
      <c r="M46" s="140"/>
      <c r="N46" s="141"/>
    </row>
    <row r="47" spans="2:15">
      <c r="B47" s="6"/>
      <c r="C47" s="139"/>
      <c r="D47" s="140"/>
      <c r="E47" s="140"/>
      <c r="F47" s="140"/>
      <c r="G47" s="140"/>
      <c r="H47" s="140"/>
      <c r="I47" s="140"/>
      <c r="J47" s="140"/>
      <c r="K47" s="140"/>
      <c r="L47" s="140"/>
      <c r="M47" s="140"/>
      <c r="N47" s="141"/>
      <c r="O47" s="3"/>
    </row>
    <row r="48" spans="2:15">
      <c r="B48" s="6"/>
      <c r="C48" s="142"/>
      <c r="D48" s="143"/>
      <c r="E48" s="143"/>
      <c r="F48" s="143"/>
      <c r="G48" s="143"/>
      <c r="H48" s="143"/>
      <c r="I48" s="143"/>
      <c r="J48" s="143"/>
      <c r="K48" s="143"/>
      <c r="L48" s="143"/>
      <c r="M48" s="143"/>
      <c r="N48" s="144"/>
    </row>
    <row r="49" spans="2:18" s="2" customFormat="1" ht="7.5" customHeight="1">
      <c r="B49" s="7"/>
      <c r="C49" s="103"/>
      <c r="D49" s="103"/>
      <c r="E49" s="103"/>
      <c r="F49" s="103"/>
      <c r="G49" s="103"/>
      <c r="H49" s="103"/>
      <c r="I49" s="103"/>
      <c r="J49" s="103"/>
      <c r="K49" s="103"/>
      <c r="L49" s="103"/>
      <c r="M49" s="103"/>
      <c r="N49" s="103"/>
      <c r="O49" s="24"/>
    </row>
    <row r="50" spans="2:18" s="2" customFormat="1" ht="7.5" customHeight="1">
      <c r="B50" s="7"/>
      <c r="C50" s="69"/>
      <c r="D50" s="69"/>
      <c r="E50" s="69"/>
      <c r="F50" s="69"/>
      <c r="G50" s="69"/>
      <c r="H50" s="69"/>
      <c r="I50" s="69"/>
      <c r="J50" s="69"/>
      <c r="K50" s="69"/>
      <c r="L50" s="69"/>
      <c r="M50" s="69"/>
      <c r="N50" s="69"/>
      <c r="O50" s="7"/>
    </row>
    <row r="51" spans="2:18" s="8" customFormat="1" ht="18">
      <c r="B51" s="10"/>
      <c r="C51" s="100" t="s">
        <v>26</v>
      </c>
      <c r="D51" s="101"/>
      <c r="E51" s="101"/>
      <c r="F51" s="101"/>
      <c r="G51" s="101"/>
      <c r="H51" s="101"/>
      <c r="I51" s="101"/>
      <c r="J51" s="101"/>
      <c r="K51" s="101"/>
      <c r="L51" s="101"/>
      <c r="M51" s="101"/>
      <c r="N51" s="102"/>
      <c r="O51" s="8" t="s">
        <v>19</v>
      </c>
    </row>
    <row r="52" spans="2:18" s="2" customFormat="1" ht="7.5" customHeight="1">
      <c r="B52" s="12"/>
      <c r="C52" s="68"/>
      <c r="D52" s="69"/>
      <c r="E52" s="69"/>
      <c r="F52" s="69"/>
      <c r="G52" s="69"/>
      <c r="H52" s="69"/>
      <c r="I52" s="69"/>
      <c r="J52" s="69"/>
      <c r="K52" s="69"/>
      <c r="L52" s="69"/>
      <c r="M52" s="69"/>
      <c r="N52" s="70"/>
      <c r="O52" s="14"/>
    </row>
    <row r="53" spans="2:18" s="2" customFormat="1" ht="53.25" customHeight="1" thickBot="1">
      <c r="C53" s="90" t="s">
        <v>21</v>
      </c>
      <c r="D53" s="91"/>
      <c r="E53" s="91"/>
      <c r="F53" s="91"/>
      <c r="G53" s="91"/>
      <c r="H53" s="92"/>
      <c r="I53" s="147" t="s">
        <v>32</v>
      </c>
      <c r="J53" s="148"/>
      <c r="K53" s="17"/>
      <c r="L53" s="25" t="s">
        <v>31</v>
      </c>
      <c r="M53" s="145" t="s">
        <v>22</v>
      </c>
      <c r="N53" s="146"/>
      <c r="R53" s="4"/>
    </row>
    <row r="54" spans="2:18" ht="32.25" customHeight="1" thickBot="1">
      <c r="B54" s="3"/>
      <c r="C54" s="172" t="s">
        <v>36</v>
      </c>
      <c r="D54" s="173"/>
      <c r="E54" s="173"/>
      <c r="F54" s="173"/>
      <c r="G54" s="173"/>
      <c r="H54" s="174"/>
      <c r="I54" s="19">
        <v>0.5</v>
      </c>
      <c r="J54" s="20">
        <v>0.75</v>
      </c>
      <c r="K54" s="16"/>
      <c r="L54" s="26"/>
      <c r="M54" s="71" t="e">
        <f>M32*L54</f>
        <v>#VALUE!</v>
      </c>
      <c r="N54" s="72"/>
      <c r="O54" s="21" t="str">
        <f>IF(L54&lt;I54,"Die gewählte Toleranz liegt ausserhalb der Bandbreite!",IF(L54&gt;J54,"Die gewählte Toleranz liegt ausserhalb der Bandbreite!", ""))</f>
        <v>Die gewählte Toleranz liegt ausserhalb der Bandbreite!</v>
      </c>
    </row>
    <row r="55" spans="2:18" ht="4.5" customHeight="1">
      <c r="B55" s="3"/>
      <c r="C55" s="96"/>
      <c r="D55" s="97"/>
      <c r="E55" s="97"/>
      <c r="F55" s="97"/>
      <c r="G55" s="97"/>
      <c r="H55" s="97"/>
      <c r="I55" s="97"/>
      <c r="J55" s="97"/>
      <c r="K55" s="97"/>
      <c r="L55" s="98"/>
      <c r="M55" s="97"/>
      <c r="N55" s="99"/>
    </row>
    <row r="56" spans="2:18" ht="14.25" customHeight="1">
      <c r="B56" s="3"/>
      <c r="C56" s="225" t="s">
        <v>50</v>
      </c>
      <c r="D56" s="226"/>
      <c r="E56" s="226"/>
      <c r="F56" s="226"/>
      <c r="G56" s="226"/>
      <c r="H56" s="226"/>
      <c r="I56" s="226"/>
      <c r="J56" s="226"/>
      <c r="K56" s="226"/>
      <c r="L56" s="226"/>
      <c r="M56" s="226"/>
      <c r="N56" s="227"/>
      <c r="O56" s="9"/>
    </row>
    <row r="57" spans="2:18" ht="15" customHeight="1">
      <c r="B57" s="3"/>
      <c r="C57" s="228"/>
      <c r="D57" s="226"/>
      <c r="E57" s="226"/>
      <c r="F57" s="226"/>
      <c r="G57" s="226"/>
      <c r="H57" s="226"/>
      <c r="I57" s="226"/>
      <c r="J57" s="226"/>
      <c r="K57" s="226"/>
      <c r="L57" s="226"/>
      <c r="M57" s="226"/>
      <c r="N57" s="227"/>
      <c r="O57" s="3"/>
    </row>
    <row r="58" spans="2:18" ht="18" customHeight="1">
      <c r="B58" s="3"/>
      <c r="C58" s="229"/>
      <c r="D58" s="230"/>
      <c r="E58" s="230"/>
      <c r="F58" s="230"/>
      <c r="G58" s="230"/>
      <c r="H58" s="230"/>
      <c r="I58" s="230"/>
      <c r="J58" s="230"/>
      <c r="K58" s="230"/>
      <c r="L58" s="230"/>
      <c r="M58" s="230"/>
      <c r="N58" s="231"/>
    </row>
    <row r="59" spans="2:18" s="2" customFormat="1" ht="7.5" customHeight="1">
      <c r="B59" s="7"/>
      <c r="C59" s="68"/>
      <c r="D59" s="69"/>
      <c r="E59" s="69"/>
      <c r="F59" s="69"/>
      <c r="G59" s="69"/>
      <c r="H59" s="69"/>
      <c r="I59" s="69"/>
      <c r="J59" s="69"/>
      <c r="K59" s="69"/>
      <c r="L59" s="69"/>
      <c r="M59" s="69"/>
      <c r="N59" s="70"/>
      <c r="O59" s="24"/>
    </row>
    <row r="60" spans="2:18" ht="15">
      <c r="B60" s="6"/>
      <c r="C60" s="73" t="s">
        <v>25</v>
      </c>
      <c r="D60" s="74"/>
      <c r="E60" s="74"/>
      <c r="F60" s="74"/>
      <c r="G60" s="74"/>
      <c r="H60" s="74"/>
      <c r="I60" s="74"/>
      <c r="J60" s="74"/>
      <c r="K60" s="74"/>
      <c r="L60" s="74"/>
      <c r="M60" s="74"/>
      <c r="N60" s="75"/>
    </row>
    <row r="61" spans="2:18" ht="15" customHeight="1">
      <c r="B61" s="3"/>
      <c r="C61" s="136"/>
      <c r="D61" s="137"/>
      <c r="E61" s="137"/>
      <c r="F61" s="137"/>
      <c r="G61" s="137"/>
      <c r="H61" s="137"/>
      <c r="I61" s="137"/>
      <c r="J61" s="137"/>
      <c r="K61" s="137"/>
      <c r="L61" s="137"/>
      <c r="M61" s="137"/>
      <c r="N61" s="138"/>
    </row>
    <row r="62" spans="2:18">
      <c r="C62" s="139"/>
      <c r="D62" s="140"/>
      <c r="E62" s="140"/>
      <c r="F62" s="140"/>
      <c r="G62" s="140"/>
      <c r="H62" s="140"/>
      <c r="I62" s="140"/>
      <c r="J62" s="140"/>
      <c r="K62" s="140"/>
      <c r="L62" s="140"/>
      <c r="M62" s="140"/>
      <c r="N62" s="141"/>
    </row>
    <row r="63" spans="2:18">
      <c r="C63" s="139"/>
      <c r="D63" s="140"/>
      <c r="E63" s="140"/>
      <c r="F63" s="140"/>
      <c r="G63" s="140"/>
      <c r="H63" s="140"/>
      <c r="I63" s="140"/>
      <c r="J63" s="140"/>
      <c r="K63" s="140"/>
      <c r="L63" s="140"/>
      <c r="M63" s="140"/>
      <c r="N63" s="141"/>
    </row>
    <row r="64" spans="2:18">
      <c r="C64" s="139"/>
      <c r="D64" s="140"/>
      <c r="E64" s="140"/>
      <c r="F64" s="140"/>
      <c r="G64" s="140"/>
      <c r="H64" s="140"/>
      <c r="I64" s="140"/>
      <c r="J64" s="140"/>
      <c r="K64" s="140"/>
      <c r="L64" s="140"/>
      <c r="M64" s="140"/>
      <c r="N64" s="141"/>
    </row>
    <row r="65" spans="2:18">
      <c r="C65" s="139"/>
      <c r="D65" s="140"/>
      <c r="E65" s="140"/>
      <c r="F65" s="140"/>
      <c r="G65" s="140"/>
      <c r="H65" s="140"/>
      <c r="I65" s="140"/>
      <c r="J65" s="140"/>
      <c r="K65" s="140"/>
      <c r="L65" s="140"/>
      <c r="M65" s="140"/>
      <c r="N65" s="141"/>
    </row>
    <row r="66" spans="2:18">
      <c r="C66" s="139"/>
      <c r="D66" s="140"/>
      <c r="E66" s="140"/>
      <c r="F66" s="140"/>
      <c r="G66" s="140"/>
      <c r="H66" s="140"/>
      <c r="I66" s="140"/>
      <c r="J66" s="140"/>
      <c r="K66" s="140"/>
      <c r="L66" s="140"/>
      <c r="M66" s="140"/>
      <c r="N66" s="141"/>
    </row>
    <row r="67" spans="2:18">
      <c r="C67" s="139"/>
      <c r="D67" s="140"/>
      <c r="E67" s="140"/>
      <c r="F67" s="140"/>
      <c r="G67" s="140"/>
      <c r="H67" s="140"/>
      <c r="I67" s="140"/>
      <c r="J67" s="140"/>
      <c r="K67" s="140"/>
      <c r="L67" s="140"/>
      <c r="M67" s="140"/>
      <c r="N67" s="141"/>
    </row>
    <row r="68" spans="2:18">
      <c r="C68" s="139"/>
      <c r="D68" s="140"/>
      <c r="E68" s="140"/>
      <c r="F68" s="140"/>
      <c r="G68" s="140"/>
      <c r="H68" s="140"/>
      <c r="I68" s="140"/>
      <c r="J68" s="140"/>
      <c r="K68" s="140"/>
      <c r="L68" s="140"/>
      <c r="M68" s="140"/>
      <c r="N68" s="141"/>
      <c r="O68" s="3"/>
    </row>
    <row r="69" spans="2:18">
      <c r="C69" s="142"/>
      <c r="D69" s="143"/>
      <c r="E69" s="143"/>
      <c r="F69" s="143"/>
      <c r="G69" s="143"/>
      <c r="H69" s="143"/>
      <c r="I69" s="143"/>
      <c r="J69" s="143"/>
      <c r="K69" s="143"/>
      <c r="L69" s="143"/>
      <c r="M69" s="143"/>
      <c r="N69" s="144"/>
    </row>
    <row r="70" spans="2:18">
      <c r="C70" s="93"/>
      <c r="D70" s="94"/>
      <c r="E70" s="94"/>
      <c r="F70" s="94"/>
      <c r="G70" s="94"/>
      <c r="H70" s="94"/>
      <c r="I70" s="94"/>
      <c r="J70" s="94"/>
      <c r="K70" s="94"/>
      <c r="L70" s="94"/>
      <c r="M70" s="94"/>
      <c r="N70" s="95"/>
    </row>
    <row r="71" spans="2:18" s="8" customFormat="1" ht="18">
      <c r="B71" s="10"/>
      <c r="C71" s="100" t="s">
        <v>27</v>
      </c>
      <c r="D71" s="101"/>
      <c r="E71" s="101"/>
      <c r="F71" s="101"/>
      <c r="G71" s="101"/>
      <c r="H71" s="101"/>
      <c r="I71" s="101"/>
      <c r="J71" s="101"/>
      <c r="K71" s="101"/>
      <c r="L71" s="101"/>
      <c r="M71" s="101"/>
      <c r="N71" s="102"/>
    </row>
    <row r="72" spans="2:18" s="2" customFormat="1" ht="7.5" customHeight="1">
      <c r="B72" s="12"/>
      <c r="C72" s="68"/>
      <c r="D72" s="69"/>
      <c r="E72" s="69"/>
      <c r="F72" s="69"/>
      <c r="G72" s="69"/>
      <c r="H72" s="69"/>
      <c r="I72" s="69"/>
      <c r="J72" s="69"/>
      <c r="K72" s="69"/>
      <c r="L72" s="69"/>
      <c r="M72" s="69"/>
      <c r="N72" s="70"/>
      <c r="O72" s="14"/>
    </row>
    <row r="73" spans="2:18" s="2" customFormat="1" ht="53.25" customHeight="1" thickBot="1">
      <c r="C73" s="90" t="s">
        <v>29</v>
      </c>
      <c r="D73" s="91"/>
      <c r="E73" s="91"/>
      <c r="F73" s="91"/>
      <c r="G73" s="91"/>
      <c r="H73" s="92"/>
      <c r="I73" s="147" t="s">
        <v>32</v>
      </c>
      <c r="J73" s="148"/>
      <c r="K73" s="17"/>
      <c r="L73" s="27" t="s">
        <v>23</v>
      </c>
      <c r="M73" s="145" t="s">
        <v>29</v>
      </c>
      <c r="N73" s="146"/>
      <c r="O73" s="15" t="s">
        <v>19</v>
      </c>
      <c r="R73" s="13"/>
    </row>
    <row r="74" spans="2:18" ht="32.25" customHeight="1" thickBot="1">
      <c r="B74" s="6"/>
      <c r="C74" s="172" t="s">
        <v>33</v>
      </c>
      <c r="D74" s="173"/>
      <c r="E74" s="173"/>
      <c r="F74" s="173"/>
      <c r="G74" s="173"/>
      <c r="H74" s="174"/>
      <c r="I74" s="19">
        <v>0.05</v>
      </c>
      <c r="J74" s="19">
        <v>0.1</v>
      </c>
      <c r="K74" s="16"/>
      <c r="L74" s="26"/>
      <c r="M74" s="71" t="e">
        <f>M32*L74</f>
        <v>#VALUE!</v>
      </c>
      <c r="N74" s="72"/>
      <c r="O74" s="18" t="str">
        <f>IF(L74&lt;I74,"Die gewählte Toleranz liegt ausserhalb der Bandbreite!",IF(L74&gt;J74,"Die gewählte Toleranz liegt ausserhalb der Bandbreite!", ""))</f>
        <v>Die gewählte Toleranz liegt ausserhalb der Bandbreite!</v>
      </c>
    </row>
    <row r="75" spans="2:18" s="2" customFormat="1" ht="7.5" customHeight="1">
      <c r="B75" s="12"/>
      <c r="C75" s="68"/>
      <c r="D75" s="69"/>
      <c r="E75" s="69"/>
      <c r="F75" s="69"/>
      <c r="G75" s="69"/>
      <c r="H75" s="69"/>
      <c r="I75" s="69"/>
      <c r="J75" s="69"/>
      <c r="K75" s="69"/>
      <c r="L75" s="69"/>
      <c r="M75" s="69"/>
      <c r="N75" s="70"/>
      <c r="O75" s="14"/>
    </row>
    <row r="76" spans="2:18" s="29" customFormat="1" ht="53.25" customHeight="1" thickBot="1">
      <c r="B76" s="28"/>
      <c r="C76" s="222" t="s">
        <v>37</v>
      </c>
      <c r="D76" s="223"/>
      <c r="E76" s="223"/>
      <c r="F76" s="223"/>
      <c r="G76" s="223"/>
      <c r="H76" s="224"/>
      <c r="I76" s="149" t="s">
        <v>32</v>
      </c>
      <c r="J76" s="150"/>
      <c r="K76" s="52"/>
      <c r="L76" s="53" t="s">
        <v>23</v>
      </c>
      <c r="M76" s="212" t="s">
        <v>30</v>
      </c>
      <c r="N76" s="213"/>
      <c r="O76" s="32" t="s">
        <v>19</v>
      </c>
      <c r="R76" s="33"/>
    </row>
    <row r="77" spans="2:18" s="31" customFormat="1" ht="32.25" customHeight="1" thickBot="1">
      <c r="B77" s="34"/>
      <c r="C77" s="214" t="s">
        <v>34</v>
      </c>
      <c r="D77" s="215"/>
      <c r="E77" s="215"/>
      <c r="F77" s="215"/>
      <c r="G77" s="215"/>
      <c r="H77" s="216"/>
      <c r="I77" s="54">
        <v>0.1</v>
      </c>
      <c r="J77" s="54">
        <v>0.2</v>
      </c>
      <c r="K77" s="55"/>
      <c r="L77" s="56"/>
      <c r="M77" s="220" t="e">
        <f>M32*L77</f>
        <v>#VALUE!</v>
      </c>
      <c r="N77" s="221"/>
      <c r="O77" s="35" t="str">
        <f>IF(L77&lt;I77,"Die gewählte Toleranz liegt ausserhalb der Bandbreite!",IF(L77&gt;J77,"Die gewählte Toleranz liegt ausserhalb der Bandbreite!", ""))</f>
        <v>Die gewählte Toleranz liegt ausserhalb der Bandbreite!</v>
      </c>
    </row>
    <row r="78" spans="2:18" s="2" customFormat="1" ht="7.5" customHeight="1">
      <c r="B78" s="12"/>
      <c r="C78" s="68"/>
      <c r="D78" s="69"/>
      <c r="E78" s="69"/>
      <c r="F78" s="69"/>
      <c r="G78" s="69"/>
      <c r="H78" s="69"/>
      <c r="I78" s="69"/>
      <c r="J78" s="69"/>
      <c r="K78" s="69"/>
      <c r="L78" s="69"/>
      <c r="M78" s="69"/>
      <c r="N78" s="70"/>
      <c r="O78" s="14"/>
    </row>
    <row r="79" spans="2:18" ht="15">
      <c r="B79" s="6"/>
      <c r="C79" s="73" t="s">
        <v>25</v>
      </c>
      <c r="D79" s="74"/>
      <c r="E79" s="74"/>
      <c r="F79" s="74"/>
      <c r="G79" s="74"/>
      <c r="H79" s="74"/>
      <c r="I79" s="74"/>
      <c r="J79" s="74"/>
      <c r="K79" s="74"/>
      <c r="L79" s="74"/>
      <c r="M79" s="74"/>
      <c r="N79" s="75"/>
    </row>
    <row r="80" spans="2:18" ht="15" customHeight="1">
      <c r="B80" s="6"/>
      <c r="C80" s="136"/>
      <c r="D80" s="137"/>
      <c r="E80" s="137"/>
      <c r="F80" s="137"/>
      <c r="G80" s="137"/>
      <c r="H80" s="137"/>
      <c r="I80" s="137"/>
      <c r="J80" s="137"/>
      <c r="K80" s="137"/>
      <c r="L80" s="137"/>
      <c r="M80" s="137"/>
      <c r="N80" s="138"/>
    </row>
    <row r="81" spans="3:15">
      <c r="C81" s="139"/>
      <c r="D81" s="140"/>
      <c r="E81" s="140"/>
      <c r="F81" s="140"/>
      <c r="G81" s="140"/>
      <c r="H81" s="140"/>
      <c r="I81" s="140"/>
      <c r="J81" s="140"/>
      <c r="K81" s="140"/>
      <c r="L81" s="140"/>
      <c r="M81" s="140"/>
      <c r="N81" s="141"/>
    </row>
    <row r="82" spans="3:15">
      <c r="C82" s="139"/>
      <c r="D82" s="140"/>
      <c r="E82" s="140"/>
      <c r="F82" s="140"/>
      <c r="G82" s="140"/>
      <c r="H82" s="140"/>
      <c r="I82" s="140"/>
      <c r="J82" s="140"/>
      <c r="K82" s="140"/>
      <c r="L82" s="140"/>
      <c r="M82" s="140"/>
      <c r="N82" s="141"/>
    </row>
    <row r="83" spans="3:15">
      <c r="C83" s="139"/>
      <c r="D83" s="140"/>
      <c r="E83" s="140"/>
      <c r="F83" s="140"/>
      <c r="G83" s="140"/>
      <c r="H83" s="140"/>
      <c r="I83" s="140"/>
      <c r="J83" s="140"/>
      <c r="K83" s="140"/>
      <c r="L83" s="140"/>
      <c r="M83" s="140"/>
      <c r="N83" s="141"/>
    </row>
    <row r="84" spans="3:15">
      <c r="C84" s="139"/>
      <c r="D84" s="140"/>
      <c r="E84" s="140"/>
      <c r="F84" s="140"/>
      <c r="G84" s="140"/>
      <c r="H84" s="140"/>
      <c r="I84" s="140"/>
      <c r="J84" s="140"/>
      <c r="K84" s="140"/>
      <c r="L84" s="140"/>
      <c r="M84" s="140"/>
      <c r="N84" s="141"/>
    </row>
    <row r="85" spans="3:15">
      <c r="C85" s="139"/>
      <c r="D85" s="140"/>
      <c r="E85" s="140"/>
      <c r="F85" s="140"/>
      <c r="G85" s="140"/>
      <c r="H85" s="140"/>
      <c r="I85" s="140"/>
      <c r="J85" s="140"/>
      <c r="K85" s="140"/>
      <c r="L85" s="140"/>
      <c r="M85" s="140"/>
      <c r="N85" s="141"/>
    </row>
    <row r="86" spans="3:15">
      <c r="C86" s="139"/>
      <c r="D86" s="140"/>
      <c r="E86" s="140"/>
      <c r="F86" s="140"/>
      <c r="G86" s="140"/>
      <c r="H86" s="140"/>
      <c r="I86" s="140"/>
      <c r="J86" s="140"/>
      <c r="K86" s="140"/>
      <c r="L86" s="140"/>
      <c r="M86" s="140"/>
      <c r="N86" s="141"/>
    </row>
    <row r="87" spans="3:15">
      <c r="C87" s="139"/>
      <c r="D87" s="140"/>
      <c r="E87" s="140"/>
      <c r="F87" s="140"/>
      <c r="G87" s="140"/>
      <c r="H87" s="140"/>
      <c r="I87" s="140"/>
      <c r="J87" s="140"/>
      <c r="K87" s="140"/>
      <c r="L87" s="140"/>
      <c r="M87" s="140"/>
      <c r="N87" s="141"/>
      <c r="O87" s="3"/>
    </row>
    <row r="88" spans="3:15">
      <c r="C88" s="142"/>
      <c r="D88" s="143"/>
      <c r="E88" s="143"/>
      <c r="F88" s="143"/>
      <c r="G88" s="143"/>
      <c r="H88" s="143"/>
      <c r="I88" s="143"/>
      <c r="J88" s="143"/>
      <c r="K88" s="143"/>
      <c r="L88" s="143"/>
      <c r="M88" s="143"/>
      <c r="N88" s="144"/>
    </row>
  </sheetData>
  <sheetProtection sheet="1" objects="1" scenarios="1"/>
  <protectedRanges>
    <protectedRange sqref="G19:G21 G23:G24 G26:G27 G29:G30" name="Bereich2"/>
    <protectedRange sqref="G13:G14 L13:L17 E20:E21 L19:L21 E23:E24 E26:E27 E29:E30 L23:L24 L26:L27 L29:L30 C40:N48 L54 C61:N69 L74 L77 C80:N88 O127:O129 L11:L12 E12:E17" name="Bereich1"/>
  </protectedRanges>
  <mergeCells count="121">
    <mergeCell ref="C6:N6"/>
    <mergeCell ref="M32:N33"/>
    <mergeCell ref="C37:N37"/>
    <mergeCell ref="D38:N38"/>
    <mergeCell ref="C34:N34"/>
    <mergeCell ref="C2:N5"/>
    <mergeCell ref="I73:J73"/>
    <mergeCell ref="M73:N73"/>
    <mergeCell ref="C54:H54"/>
    <mergeCell ref="E9:E10"/>
    <mergeCell ref="F9:H10"/>
    <mergeCell ref="I9:J10"/>
    <mergeCell ref="M9:M10"/>
    <mergeCell ref="N9:N10"/>
    <mergeCell ref="M29:M30"/>
    <mergeCell ref="H11:H17"/>
    <mergeCell ref="G15:G17"/>
    <mergeCell ref="I11:I17"/>
    <mergeCell ref="J11:J17"/>
    <mergeCell ref="C39:N39"/>
    <mergeCell ref="H26:H27"/>
    <mergeCell ref="C31:N31"/>
    <mergeCell ref="J29:J30"/>
    <mergeCell ref="D32:L33"/>
    <mergeCell ref="C7:N7"/>
    <mergeCell ref="C50:N50"/>
    <mergeCell ref="M77:N77"/>
    <mergeCell ref="C76:H76"/>
    <mergeCell ref="I26:I27"/>
    <mergeCell ref="J26:J27"/>
    <mergeCell ref="K26:K27"/>
    <mergeCell ref="L26:L27"/>
    <mergeCell ref="D19:D21"/>
    <mergeCell ref="I19:I21"/>
    <mergeCell ref="C60:N60"/>
    <mergeCell ref="C56:N58"/>
    <mergeCell ref="D23:D24"/>
    <mergeCell ref="E23:E24"/>
    <mergeCell ref="F23:F24"/>
    <mergeCell ref="K29:K30"/>
    <mergeCell ref="C23:C24"/>
    <mergeCell ref="F11:F17"/>
    <mergeCell ref="G11:G12"/>
    <mergeCell ref="M76:N76"/>
    <mergeCell ref="C77:H77"/>
    <mergeCell ref="N19:N21"/>
    <mergeCell ref="C75:N75"/>
    <mergeCell ref="C72:N72"/>
    <mergeCell ref="C71:N71"/>
    <mergeCell ref="C74:H74"/>
    <mergeCell ref="O29:O30"/>
    <mergeCell ref="F19:F21"/>
    <mergeCell ref="F26:F27"/>
    <mergeCell ref="F29:F30"/>
    <mergeCell ref="H29:H30"/>
    <mergeCell ref="N23:N24"/>
    <mergeCell ref="L23:L24"/>
    <mergeCell ref="G13:G14"/>
    <mergeCell ref="C40:N48"/>
    <mergeCell ref="O23:O24"/>
    <mergeCell ref="O26:O27"/>
    <mergeCell ref="I29:I30"/>
    <mergeCell ref="M26:M27"/>
    <mergeCell ref="N26:N27"/>
    <mergeCell ref="M19:M21"/>
    <mergeCell ref="N29:N30"/>
    <mergeCell ref="C28:N28"/>
    <mergeCell ref="O19:Q21"/>
    <mergeCell ref="G19:G21"/>
    <mergeCell ref="C22:N22"/>
    <mergeCell ref="K19:K21"/>
    <mergeCell ref="L19:L21"/>
    <mergeCell ref="H19:H21"/>
    <mergeCell ref="O11:Q17"/>
    <mergeCell ref="L29:L30"/>
    <mergeCell ref="M23:M24"/>
    <mergeCell ref="J19:J21"/>
    <mergeCell ref="C80:N88"/>
    <mergeCell ref="M53:N53"/>
    <mergeCell ref="M54:N54"/>
    <mergeCell ref="I53:J53"/>
    <mergeCell ref="C61:N69"/>
    <mergeCell ref="I76:J76"/>
    <mergeCell ref="H23:H24"/>
    <mergeCell ref="C26:C27"/>
    <mergeCell ref="D26:D27"/>
    <mergeCell ref="E26:E27"/>
    <mergeCell ref="G26:G27"/>
    <mergeCell ref="C29:C30"/>
    <mergeCell ref="D29:D30"/>
    <mergeCell ref="E29:E30"/>
    <mergeCell ref="G29:G30"/>
    <mergeCell ref="G23:G24"/>
    <mergeCell ref="C25:N25"/>
    <mergeCell ref="I23:I24"/>
    <mergeCell ref="J23:J24"/>
    <mergeCell ref="K23:K24"/>
    <mergeCell ref="C52:N52"/>
    <mergeCell ref="M74:N74"/>
    <mergeCell ref="C79:N79"/>
    <mergeCell ref="C78:N78"/>
    <mergeCell ref="C8:N8"/>
    <mergeCell ref="C32:C33"/>
    <mergeCell ref="C35:N36"/>
    <mergeCell ref="O9:O10"/>
    <mergeCell ref="D9:D10"/>
    <mergeCell ref="C9:C10"/>
    <mergeCell ref="C73:H73"/>
    <mergeCell ref="C70:N70"/>
    <mergeCell ref="C59:N59"/>
    <mergeCell ref="C55:N55"/>
    <mergeCell ref="C53:H53"/>
    <mergeCell ref="C51:N51"/>
    <mergeCell ref="C49:N49"/>
    <mergeCell ref="C18:N18"/>
    <mergeCell ref="K11:K17"/>
    <mergeCell ref="L11:L17"/>
    <mergeCell ref="M11:M17"/>
    <mergeCell ref="N11:N17"/>
    <mergeCell ref="K9:K10"/>
    <mergeCell ref="L9:L10"/>
  </mergeCells>
  <phoneticPr fontId="2" type="noConversion"/>
  <pageMargins left="0.76" right="0.78" top="0.85" bottom="0.46" header="0.42" footer="0.23"/>
  <pageSetup paperSize="9" scale="65" fitToHeight="2" orientation="landscape" r:id="rId1"/>
  <headerFooter alignWithMargins="0">
    <oddHeader>&amp;L&amp;"Arial,Fett"&amp;18Festlegung der Wesentlichkeit</oddHeader>
    <oddFooter>&amp;LHandbuch RK/CK&amp;C&amp;D&amp;RSeite &amp;P</oddFooter>
  </headerFooter>
  <rowBreaks count="1" manualBreakCount="1">
    <brk id="49" min="2"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25"/>
  <sheetData/>
  <phoneticPr fontId="2"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25"/>
  <sheetData/>
  <phoneticPr fontId="2"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Tabelle1</vt:lpstr>
      <vt:lpstr>Tabelle2</vt:lpstr>
      <vt:lpstr>Tabelle3</vt:lpstr>
      <vt:lpstr>Tabelle1!Druckbereich</vt:lpstr>
    </vt:vector>
  </TitlesOfParts>
  <Company>Kanton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tkeist</dc:creator>
  <cp:lastModifiedBy>Rösli Michèle</cp:lastModifiedBy>
  <cp:lastPrinted>2018-05-22T13:40:58Z</cp:lastPrinted>
  <dcterms:created xsi:type="dcterms:W3CDTF">2012-11-22T12:40:50Z</dcterms:created>
  <dcterms:modified xsi:type="dcterms:W3CDTF">2018-07-17T07:31:26Z</dcterms:modified>
</cp:coreProperties>
</file>