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t\shares\KTHOMES\00390482\Eigene Dokumente\"/>
    </mc:Choice>
  </mc:AlternateContent>
  <bookViews>
    <workbookView xWindow="0" yWindow="0" windowWidth="21570" windowHeight="7965"/>
  </bookViews>
  <sheets>
    <sheet name="Cash_2019-2024" sheetId="1" r:id="rId1"/>
  </sheets>
  <externalReferences>
    <externalReference r:id="rId2"/>
  </externalReferences>
  <definedNames>
    <definedName name="aaaa">#REF!</definedName>
    <definedName name="DATEF">[1]Options!$C$5</definedName>
    <definedName name="Immo">#REF!</definedName>
    <definedName name="Liste">#REF!</definedName>
    <definedName name="Monat">#REF!</definedName>
    <definedName name="month">#REF!</definedName>
    <definedName name="q">#REF!</definedName>
    <definedName name="Relevanz">#REF!</definedName>
    <definedName name="SCI_Services_Sàrl__Le_Mont_sur_Lausanne">#REF!</definedName>
    <definedName name="y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D7" i="1" l="1"/>
  <c r="S24" i="1" l="1"/>
  <c r="S25" i="1"/>
  <c r="S26" i="1"/>
  <c r="S27" i="1"/>
  <c r="S28" i="1"/>
  <c r="S29" i="1"/>
  <c r="S30" i="1"/>
  <c r="S31" i="1"/>
  <c r="S32" i="1"/>
  <c r="S33" i="1"/>
  <c r="S34" i="1"/>
  <c r="S36" i="1"/>
  <c r="S22" i="1"/>
  <c r="S16" i="1" l="1"/>
  <c r="S23" i="1" l="1"/>
  <c r="S18" i="1"/>
  <c r="S14" i="1"/>
  <c r="S13" i="1"/>
  <c r="S12" i="1"/>
  <c r="J7" i="1"/>
  <c r="R8" i="1"/>
  <c r="R7" i="1"/>
  <c r="R9" i="1"/>
  <c r="Q9" i="1"/>
  <c r="Q8" i="1"/>
  <c r="Q7" i="1"/>
  <c r="P9" i="1"/>
  <c r="P8" i="1"/>
  <c r="P7" i="1"/>
  <c r="O9" i="1"/>
  <c r="O8" i="1"/>
  <c r="O7" i="1"/>
  <c r="N9" i="1"/>
  <c r="N8" i="1"/>
  <c r="N7" i="1"/>
  <c r="M9" i="1"/>
  <c r="M8" i="1"/>
  <c r="M7" i="1"/>
  <c r="L9" i="1"/>
  <c r="L8" i="1"/>
  <c r="L7" i="1"/>
  <c r="K9" i="1"/>
  <c r="K8" i="1"/>
  <c r="K7" i="1"/>
  <c r="J9" i="1"/>
  <c r="J8" i="1"/>
  <c r="I9" i="1"/>
  <c r="I8" i="1"/>
  <c r="I7" i="1"/>
  <c r="H9" i="1"/>
  <c r="H8" i="1"/>
  <c r="H7" i="1"/>
  <c r="G9" i="1"/>
  <c r="G8" i="1"/>
  <c r="G7" i="1"/>
  <c r="F9" i="1"/>
  <c r="F8" i="1"/>
  <c r="F7" i="1"/>
  <c r="F20" i="1"/>
  <c r="F38" i="1"/>
  <c r="F41" i="1" s="1"/>
  <c r="B4" i="1"/>
  <c r="D38" i="1"/>
  <c r="E38" i="1"/>
  <c r="D20" i="1"/>
  <c r="E20" i="1"/>
  <c r="E41" i="1" s="1"/>
  <c r="E8" i="1"/>
  <c r="E9" i="1"/>
  <c r="E7" i="1"/>
  <c r="C38" i="1"/>
  <c r="C20" i="1"/>
  <c r="D41" i="1" l="1"/>
  <c r="C41" i="1"/>
  <c r="C42" i="1" s="1"/>
  <c r="C47" i="1" s="1"/>
  <c r="D40" i="1" l="1"/>
  <c r="D42" i="1" s="1"/>
  <c r="R38" i="1"/>
  <c r="Q38" i="1"/>
  <c r="N38" i="1"/>
  <c r="L38" i="1"/>
  <c r="K38" i="1"/>
  <c r="I38" i="1"/>
  <c r="V20" i="1"/>
  <c r="R20" i="1"/>
  <c r="Q20" i="1"/>
  <c r="N20" i="1"/>
  <c r="J20" i="1"/>
  <c r="I20" i="1"/>
  <c r="U20" i="1"/>
  <c r="T20" i="1"/>
  <c r="P20" i="1"/>
  <c r="O20" i="1"/>
  <c r="M20" i="1"/>
  <c r="L20" i="1"/>
  <c r="H20" i="1"/>
  <c r="G20" i="1"/>
  <c r="E40" i="1" l="1"/>
  <c r="E42" i="1" s="1"/>
  <c r="E47" i="1" s="1"/>
  <c r="D47" i="1"/>
  <c r="L41" i="1"/>
  <c r="Q41" i="1"/>
  <c r="N41" i="1"/>
  <c r="G38" i="1"/>
  <c r="G41" i="1" s="1"/>
  <c r="H38" i="1"/>
  <c r="H41" i="1" s="1"/>
  <c r="O38" i="1"/>
  <c r="O41" i="1" s="1"/>
  <c r="R41" i="1"/>
  <c r="U38" i="1"/>
  <c r="U41" i="1" s="1"/>
  <c r="T38" i="1"/>
  <c r="T41" i="1" s="1"/>
  <c r="I41" i="1"/>
  <c r="P38" i="1"/>
  <c r="P41" i="1" s="1"/>
  <c r="M38" i="1"/>
  <c r="M41" i="1" s="1"/>
  <c r="S20" i="1"/>
  <c r="K20" i="1"/>
  <c r="K41" i="1" s="1"/>
  <c r="V38" i="1"/>
  <c r="V41" i="1" s="1"/>
  <c r="S40" i="1" l="1"/>
  <c r="G40" i="1"/>
  <c r="G42" i="1" s="1"/>
  <c r="F40" i="1"/>
  <c r="F42" i="1" s="1"/>
  <c r="F47" i="1" s="1"/>
  <c r="S38" i="1"/>
  <c r="J38" i="1"/>
  <c r="J41" i="1" s="1"/>
  <c r="S41" i="1" s="1"/>
  <c r="H40" i="1" l="1"/>
  <c r="H42" i="1" s="1"/>
  <c r="I40" i="1" s="1"/>
  <c r="I42" i="1" s="1"/>
  <c r="J40" i="1" s="1"/>
  <c r="G47" i="1"/>
  <c r="H47" i="1" l="1"/>
  <c r="I47" i="1"/>
  <c r="J42" i="1"/>
  <c r="K40" i="1" s="1"/>
  <c r="J47" i="1" l="1"/>
  <c r="K42" i="1"/>
  <c r="L40" i="1" s="1"/>
  <c r="L42" i="1" l="1"/>
  <c r="M40" i="1" s="1"/>
  <c r="K47" i="1"/>
  <c r="L47" i="1" l="1"/>
  <c r="M42" i="1"/>
  <c r="N40" i="1" s="1"/>
  <c r="M47" i="1" l="1"/>
  <c r="N42" i="1"/>
  <c r="O40" i="1" s="1"/>
  <c r="N47" i="1" l="1"/>
  <c r="O42" i="1"/>
  <c r="P40" i="1" s="1"/>
  <c r="O47" i="1" l="1"/>
  <c r="P42" i="1"/>
  <c r="Q40" i="1" s="1"/>
  <c r="Q42" i="1" l="1"/>
  <c r="R40" i="1" s="1"/>
  <c r="P47" i="1"/>
  <c r="Q47" i="1" l="1"/>
  <c r="R42" i="1"/>
  <c r="R47" i="1" l="1"/>
  <c r="S42" i="1"/>
  <c r="T40" i="1" l="1"/>
  <c r="T42" i="1" s="1"/>
  <c r="S47" i="1"/>
  <c r="U40" i="1" l="1"/>
  <c r="U42" i="1" s="1"/>
  <c r="T47" i="1"/>
  <c r="V40" i="1" l="1"/>
  <c r="V42" i="1" s="1"/>
  <c r="V47" i="1" s="1"/>
  <c r="U47" i="1"/>
</calcChain>
</file>

<file path=xl/sharedStrings.xml><?xml version="1.0" encoding="utf-8"?>
<sst xmlns="http://schemas.openxmlformats.org/spreadsheetml/2006/main" count="50" uniqueCount="40">
  <si>
    <t>Plan</t>
  </si>
  <si>
    <t>CHF</t>
  </si>
  <si>
    <t>Vorauszahlungen (inkl. MwSt) +/(-)</t>
  </si>
  <si>
    <t>Total Mittelzufluss</t>
  </si>
  <si>
    <t>Mittelabfluss</t>
  </si>
  <si>
    <t>Löhne</t>
  </si>
  <si>
    <t>Sozialleistungen</t>
  </si>
  <si>
    <t>Total Mittelabfluss</t>
  </si>
  <si>
    <t>Zu-/(Abnahme)</t>
  </si>
  <si>
    <t>Verfügbar</t>
  </si>
  <si>
    <t>XY AG</t>
  </si>
  <si>
    <t>Mittelzufluss</t>
  </si>
  <si>
    <t>Ertrag Debitorenforderungen (inkl. MwSt)</t>
  </si>
  <si>
    <t>Andere</t>
  </si>
  <si>
    <t>Desinvestitionen</t>
  </si>
  <si>
    <t>Zahlungen an MwSt</t>
  </si>
  <si>
    <t>Lieferanten (inkl. MwSt)</t>
  </si>
  <si>
    <t>Diverse Betriebskosten (inkl. MwSt)</t>
  </si>
  <si>
    <t>Leasing und Lizenzen (inkl. MwSt)</t>
  </si>
  <si>
    <t>Miete Geschäftsräumlichkeiten</t>
  </si>
  <si>
    <t>Hypothekarzinsen Betriebsliegenschaften</t>
  </si>
  <si>
    <t>Darlehenszinsen</t>
  </si>
  <si>
    <t>Amortisationen (Hypotheken, Fremdkapital)</t>
  </si>
  <si>
    <t>Ersatzinvestitionen</t>
  </si>
  <si>
    <t>Steuern</t>
  </si>
  <si>
    <t>Bitte geben Sie für die Jahre 2020 und 2021 an, wieviele Monate bereits abgeschlossen (Ist) sind. Für den Rest sind dann Planzahlen zu erfassen.</t>
  </si>
  <si>
    <t>Liquidität 2019 - 2024</t>
  </si>
  <si>
    <t>Ist kumuliert</t>
  </si>
  <si>
    <t>Plan kumul.</t>
  </si>
  <si>
    <t xml:space="preserve">Liquiditätsplan der </t>
  </si>
  <si>
    <r>
      <t xml:space="preserve">Bitte füllen Sie nur jene Spalten aus, deren Überschriftsfelder </t>
    </r>
    <r>
      <rPr>
        <b/>
        <sz val="10"/>
        <rFont val="Calibri"/>
        <family val="2"/>
      </rPr>
      <t>beschriftet</t>
    </r>
    <r>
      <rPr>
        <sz val="10"/>
        <rFont val="Calibri"/>
        <family val="2"/>
      </rPr>
      <t xml:space="preserve"> sind.</t>
    </r>
  </si>
  <si>
    <t>Banklimite</t>
  </si>
  <si>
    <t>Darlehenserhöhung</t>
  </si>
  <si>
    <t>COVID-19 bezogene Zuflüsse bspw. KAE/EO</t>
  </si>
  <si>
    <r>
      <t>Eröffnungssaldo</t>
    </r>
    <r>
      <rPr>
        <sz val="10"/>
        <color rgb="FF000000"/>
        <rFont val="Calibri"/>
        <family val="2"/>
      </rPr>
      <t xml:space="preserve"> (01.01.19)</t>
    </r>
  </si>
  <si>
    <r>
      <t xml:space="preserve">Schlusssaldo </t>
    </r>
    <r>
      <rPr>
        <sz val="10"/>
        <color rgb="FF000000"/>
        <rFont val="Calibri"/>
        <family val="2"/>
      </rPr>
      <t>(gemäss Bankauszug)</t>
    </r>
  </si>
  <si>
    <t>Korrektur durch Prüfer</t>
  </si>
  <si>
    <t xml:space="preserve">Vorname und Name des Erstellers  </t>
  </si>
  <si>
    <t xml:space="preserve">Datum  </t>
  </si>
  <si>
    <t>Begründung der Korrekturen durch den Prüfer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</si>
</sst>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"/>
    <numFmt numFmtId="165" formatCode="#,##0_);\(#,##0\)"/>
    <numFmt numFmtId="166" formatCode="dd/mm/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sz val="10"/>
      <color indexed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rgb="FFFFFF00"/>
      <name val="Calibri"/>
      <family val="2"/>
    </font>
    <font>
      <b/>
      <sz val="10"/>
      <color theme="9" tint="0.39997558519241921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57C91"/>
        <bgColor indexed="64"/>
      </patternFill>
    </fill>
    <fill>
      <patternFill patternType="solid">
        <fgColor rgb="FFED1A3B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0" fillId="0" borderId="0" xfId="0" applyNumberFormat="1" applyFont="1" applyAlignment="1">
      <alignment horizontal="right" indent="1"/>
    </xf>
    <xf numFmtId="0" fontId="10" fillId="0" borderId="0" xfId="0" applyFont="1"/>
    <xf numFmtId="164" fontId="14" fillId="0" borderId="0" xfId="0" applyNumberFormat="1" applyFont="1" applyAlignment="1">
      <alignment horizontal="left" indent="1"/>
    </xf>
    <xf numFmtId="164" fontId="10" fillId="0" borderId="0" xfId="0" applyNumberFormat="1" applyFont="1" applyAlignment="1">
      <alignment horizontal="left" indent="1"/>
    </xf>
    <xf numFmtId="164" fontId="9" fillId="0" borderId="0" xfId="0" applyNumberFormat="1" applyFont="1" applyAlignment="1">
      <alignment horizontal="left" indent="1"/>
    </xf>
    <xf numFmtId="14" fontId="10" fillId="0" borderId="0" xfId="0" applyNumberFormat="1" applyFont="1" applyAlignment="1">
      <alignment horizontal="right" indent="1"/>
    </xf>
    <xf numFmtId="0" fontId="1" fillId="0" borderId="0" xfId="0" applyFont="1" applyBorder="1"/>
    <xf numFmtId="14" fontId="15" fillId="0" borderId="0" xfId="0" quotePrefix="1" applyNumberFormat="1" applyFont="1" applyBorder="1" applyAlignment="1" applyProtection="1">
      <alignment horizontal="left"/>
    </xf>
    <xf numFmtId="166" fontId="6" fillId="4" borderId="34" xfId="1" applyNumberFormat="1" applyFont="1" applyFill="1" applyBorder="1" applyAlignment="1" applyProtection="1">
      <alignment horizontal="center"/>
    </xf>
    <xf numFmtId="166" fontId="6" fillId="4" borderId="6" xfId="1" applyNumberFormat="1" applyFont="1" applyFill="1" applyBorder="1" applyAlignment="1" applyProtection="1">
      <alignment horizontal="center"/>
    </xf>
    <xf numFmtId="166" fontId="6" fillId="2" borderId="2" xfId="1" applyNumberFormat="1" applyFont="1" applyFill="1" applyBorder="1" applyAlignment="1" applyProtection="1">
      <alignment horizontal="center"/>
    </xf>
    <xf numFmtId="14" fontId="6" fillId="2" borderId="3" xfId="1" applyNumberFormat="1" applyFont="1" applyFill="1" applyBorder="1" applyAlignment="1" applyProtection="1">
      <alignment horizontal="center"/>
    </xf>
    <xf numFmtId="14" fontId="6" fillId="2" borderId="4" xfId="1" applyNumberFormat="1" applyFont="1" applyFill="1" applyBorder="1" applyAlignment="1" applyProtection="1">
      <alignment horizontal="center"/>
    </xf>
    <xf numFmtId="1" fontId="6" fillId="2" borderId="5" xfId="0" applyNumberFormat="1" applyFont="1" applyFill="1" applyBorder="1" applyAlignment="1" applyProtection="1">
      <alignment horizontal="center"/>
    </xf>
    <xf numFmtId="164" fontId="17" fillId="4" borderId="11" xfId="1" applyNumberFormat="1" applyFont="1" applyFill="1" applyBorder="1" applyAlignment="1" applyProtection="1">
      <alignment horizontal="center"/>
    </xf>
    <xf numFmtId="164" fontId="18" fillId="2" borderId="8" xfId="1" applyNumberFormat="1" applyFont="1" applyFill="1" applyBorder="1" applyAlignment="1" applyProtection="1">
      <alignment horizontal="center"/>
    </xf>
    <xf numFmtId="164" fontId="17" fillId="2" borderId="0" xfId="1" applyNumberFormat="1" applyFont="1" applyFill="1" applyAlignment="1" applyProtection="1">
      <alignment horizontal="center"/>
    </xf>
    <xf numFmtId="164" fontId="17" fillId="2" borderId="9" xfId="1" applyNumberFormat="1" applyFont="1" applyFill="1" applyBorder="1" applyAlignment="1" applyProtection="1">
      <alignment horizontal="center"/>
    </xf>
    <xf numFmtId="164" fontId="17" fillId="2" borderId="10" xfId="1" applyNumberFormat="1" applyFont="1" applyFill="1" applyBorder="1" applyAlignment="1" applyProtection="1">
      <alignment horizontal="center"/>
    </xf>
    <xf numFmtId="164" fontId="5" fillId="4" borderId="17" xfId="1" applyNumberFormat="1" applyFont="1" applyFill="1" applyBorder="1" applyAlignment="1" applyProtection="1">
      <alignment horizontal="center"/>
    </xf>
    <xf numFmtId="164" fontId="5" fillId="2" borderId="13" xfId="1" applyNumberFormat="1" applyFont="1" applyFill="1" applyBorder="1" applyAlignment="1" applyProtection="1">
      <alignment horizontal="center"/>
    </xf>
    <xf numFmtId="164" fontId="5" fillId="2" borderId="14" xfId="1" applyNumberFormat="1" applyFont="1" applyFill="1" applyBorder="1" applyAlignment="1" applyProtection="1">
      <alignment horizontal="center"/>
    </xf>
    <xf numFmtId="164" fontId="5" fillId="2" borderId="15" xfId="1" applyNumberFormat="1" applyFont="1" applyFill="1" applyBorder="1" applyAlignment="1" applyProtection="1">
      <alignment horizontal="center"/>
    </xf>
    <xf numFmtId="164" fontId="5" fillId="2" borderId="16" xfId="1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 indent="1"/>
    </xf>
    <xf numFmtId="164" fontId="8" fillId="0" borderId="23" xfId="1" applyNumberFormat="1" applyFont="1" applyBorder="1" applyAlignment="1" applyProtection="1">
      <alignment horizontal="right" indent="1"/>
    </xf>
    <xf numFmtId="164" fontId="8" fillId="0" borderId="24" xfId="1" applyNumberFormat="1" applyFont="1" applyBorder="1" applyAlignment="1" applyProtection="1">
      <alignment horizontal="right" indent="1"/>
    </xf>
    <xf numFmtId="164" fontId="8" fillId="0" borderId="22" xfId="1" applyNumberFormat="1" applyFont="1" applyBorder="1" applyAlignment="1" applyProtection="1">
      <alignment horizontal="right" indent="1"/>
    </xf>
    <xf numFmtId="164" fontId="8" fillId="0" borderId="25" xfId="1" applyNumberFormat="1" applyFont="1" applyBorder="1" applyAlignment="1" applyProtection="1">
      <alignment horizontal="right" indent="1"/>
    </xf>
    <xf numFmtId="164" fontId="9" fillId="0" borderId="8" xfId="1" applyNumberFormat="1" applyFont="1" applyFill="1" applyBorder="1" applyProtection="1"/>
    <xf numFmtId="164" fontId="9" fillId="0" borderId="35" xfId="1" applyNumberFormat="1" applyFont="1" applyFill="1" applyBorder="1" applyProtection="1"/>
    <xf numFmtId="164" fontId="9" fillId="0" borderId="11" xfId="1" applyNumberFormat="1" applyFont="1" applyFill="1" applyBorder="1" applyProtection="1"/>
    <xf numFmtId="164" fontId="8" fillId="0" borderId="9" xfId="1" applyNumberFormat="1" applyFont="1" applyBorder="1" applyAlignment="1" applyProtection="1">
      <alignment horizontal="right" indent="1"/>
    </xf>
    <xf numFmtId="164" fontId="8" fillId="0" borderId="10" xfId="1" applyNumberFormat="1" applyFont="1" applyBorder="1" applyAlignment="1" applyProtection="1">
      <alignment horizontal="right" indent="1"/>
    </xf>
    <xf numFmtId="164" fontId="8" fillId="0" borderId="8" xfId="1" applyNumberFormat="1" applyFont="1" applyBorder="1" applyAlignment="1" applyProtection="1">
      <alignment horizontal="right" indent="1"/>
    </xf>
    <xf numFmtId="164" fontId="8" fillId="0" borderId="11" xfId="1" applyNumberFormat="1" applyFont="1" applyBorder="1" applyAlignment="1" applyProtection="1">
      <alignment horizontal="right" indent="1"/>
    </xf>
    <xf numFmtId="164" fontId="9" fillId="0" borderId="9" xfId="0" applyNumberFormat="1" applyFont="1" applyBorder="1" applyAlignment="1" applyProtection="1">
      <alignment horizontal="right" indent="1"/>
    </xf>
    <xf numFmtId="164" fontId="9" fillId="0" borderId="8" xfId="0" applyNumberFormat="1" applyFont="1" applyFill="1" applyBorder="1" applyAlignment="1" applyProtection="1">
      <alignment horizontal="right" indent="1"/>
    </xf>
    <xf numFmtId="164" fontId="9" fillId="0" borderId="8" xfId="0" applyNumberFormat="1" applyFont="1" applyBorder="1" applyAlignment="1" applyProtection="1">
      <alignment horizontal="right" indent="1"/>
    </xf>
    <xf numFmtId="164" fontId="9" fillId="0" borderId="10" xfId="0" applyNumberFormat="1" applyFont="1" applyBorder="1" applyAlignment="1" applyProtection="1">
      <alignment horizontal="right" indent="1"/>
    </xf>
    <xf numFmtId="164" fontId="9" fillId="0" borderId="19" xfId="0" applyNumberFormat="1" applyFont="1" applyBorder="1" applyAlignment="1" applyProtection="1">
      <alignment horizontal="right" indent="1"/>
    </xf>
    <xf numFmtId="164" fontId="9" fillId="0" borderId="26" xfId="0" applyNumberFormat="1" applyFont="1" applyBorder="1" applyAlignment="1" applyProtection="1">
      <alignment horizontal="right" indent="1"/>
    </xf>
    <xf numFmtId="164" fontId="5" fillId="2" borderId="1" xfId="1" applyNumberFormat="1" applyFont="1" applyFill="1" applyBorder="1" applyAlignment="1" applyProtection="1">
      <alignment horizontal="left" indent="1"/>
    </xf>
    <xf numFmtId="164" fontId="5" fillId="2" borderId="12" xfId="1" applyNumberFormat="1" applyFont="1" applyFill="1" applyBorder="1" applyAlignment="1" applyProtection="1">
      <alignment horizontal="left" indent="1"/>
    </xf>
    <xf numFmtId="164" fontId="7" fillId="0" borderId="7" xfId="1" applyNumberFormat="1" applyFont="1" applyBorder="1" applyAlignment="1" applyProtection="1">
      <alignment horizontal="left" indent="1"/>
    </xf>
    <xf numFmtId="164" fontId="8" fillId="0" borderId="7" xfId="1" quotePrefix="1" applyNumberFormat="1" applyFont="1" applyBorder="1" applyAlignment="1" applyProtection="1">
      <alignment horizontal="left" indent="1"/>
    </xf>
    <xf numFmtId="164" fontId="7" fillId="0" borderId="7" xfId="1" quotePrefix="1" applyNumberFormat="1" applyFont="1" applyBorder="1" applyAlignment="1" applyProtection="1">
      <alignment horizontal="left" indent="1"/>
    </xf>
    <xf numFmtId="164" fontId="8" fillId="0" borderId="21" xfId="1" applyNumberFormat="1" applyFont="1" applyBorder="1" applyAlignment="1" applyProtection="1">
      <alignment horizontal="left" indent="1"/>
    </xf>
    <xf numFmtId="164" fontId="8" fillId="0" borderId="7" xfId="1" applyNumberFormat="1" applyFont="1" applyBorder="1" applyAlignment="1" applyProtection="1">
      <alignment horizontal="left" indent="1"/>
    </xf>
    <xf numFmtId="164" fontId="7" fillId="0" borderId="27" xfId="1" applyNumberFormat="1" applyFont="1" applyBorder="1" applyAlignment="1" applyProtection="1">
      <alignment horizontal="left" indent="1"/>
    </xf>
    <xf numFmtId="164" fontId="12" fillId="0" borderId="7" xfId="1" applyNumberFormat="1" applyFont="1" applyBorder="1" applyAlignment="1" applyProtection="1">
      <alignment horizontal="left" indent="1"/>
    </xf>
    <xf numFmtId="0" fontId="1" fillId="0" borderId="7" xfId="0" applyFont="1" applyBorder="1" applyProtection="1"/>
    <xf numFmtId="0" fontId="1" fillId="0" borderId="12" xfId="0" applyFont="1" applyBorder="1" applyProtection="1"/>
    <xf numFmtId="1" fontId="6" fillId="3" borderId="6" xfId="0" quotePrefix="1" applyNumberFormat="1" applyFont="1" applyFill="1" applyBorder="1" applyAlignment="1" applyProtection="1">
      <alignment horizontal="center"/>
    </xf>
    <xf numFmtId="164" fontId="18" fillId="4" borderId="35" xfId="1" applyNumberFormat="1" applyFont="1" applyFill="1" applyBorder="1" applyAlignment="1" applyProtection="1">
      <alignment horizontal="center"/>
    </xf>
    <xf numFmtId="164" fontId="6" fillId="3" borderId="11" xfId="1" applyNumberFormat="1" applyFont="1" applyFill="1" applyBorder="1" applyAlignment="1" applyProtection="1">
      <alignment horizontal="center"/>
    </xf>
    <xf numFmtId="164" fontId="5" fillId="4" borderId="36" xfId="1" applyNumberFormat="1" applyFont="1" applyFill="1" applyBorder="1" applyAlignment="1" applyProtection="1">
      <alignment horizontal="center"/>
    </xf>
    <xf numFmtId="164" fontId="5" fillId="3" borderId="17" xfId="1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14" fontId="1" fillId="0" borderId="0" xfId="0" applyNumberFormat="1" applyFont="1" applyAlignment="1" applyProtection="1">
      <alignment horizontal="left" vertical="center"/>
    </xf>
    <xf numFmtId="0" fontId="1" fillId="0" borderId="0" xfId="0" applyFont="1" applyBorder="1" applyProtection="1"/>
    <xf numFmtId="14" fontId="3" fillId="0" borderId="0" xfId="0" quotePrefix="1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14" fontId="9" fillId="0" borderId="0" xfId="0" quotePrefix="1" applyNumberFormat="1" applyFont="1" applyBorder="1" applyAlignment="1" applyProtection="1">
      <alignment horizontal="left"/>
    </xf>
    <xf numFmtId="14" fontId="1" fillId="0" borderId="0" xfId="0" applyNumberFormat="1" applyFont="1" applyAlignment="1" applyProtection="1">
      <alignment wrapText="1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64" fontId="7" fillId="0" borderId="8" xfId="1" applyNumberFormat="1" applyFont="1" applyFill="1" applyBorder="1" applyProtection="1"/>
    <xf numFmtId="164" fontId="7" fillId="0" borderId="35" xfId="1" applyNumberFormat="1" applyFont="1" applyFill="1" applyBorder="1" applyProtection="1"/>
    <xf numFmtId="164" fontId="7" fillId="0" borderId="11" xfId="1" applyNumberFormat="1" applyFont="1" applyFill="1" applyBorder="1" applyProtection="1"/>
    <xf numFmtId="164" fontId="7" fillId="0" borderId="0" xfId="1" applyNumberFormat="1" applyFont="1" applyProtection="1"/>
    <xf numFmtId="164" fontId="7" fillId="0" borderId="4" xfId="1" applyNumberFormat="1" applyFont="1" applyBorder="1" applyProtection="1"/>
    <xf numFmtId="164" fontId="7" fillId="0" borderId="4" xfId="1" applyNumberFormat="1" applyFont="1" applyBorder="1" applyAlignment="1" applyProtection="1">
      <alignment horizontal="center"/>
    </xf>
    <xf numFmtId="164" fontId="7" fillId="0" borderId="5" xfId="1" applyNumberFormat="1" applyFont="1" applyBorder="1" applyAlignment="1" applyProtection="1">
      <alignment horizontal="center"/>
    </xf>
    <xf numFmtId="164" fontId="7" fillId="0" borderId="2" xfId="1" applyNumberFormat="1" applyFont="1" applyBorder="1" applyAlignment="1" applyProtection="1">
      <alignment horizontal="center"/>
    </xf>
    <xf numFmtId="164" fontId="7" fillId="0" borderId="18" xfId="1" applyNumberFormat="1" applyFont="1" applyBorder="1" applyAlignment="1" applyProtection="1">
      <alignment horizontal="center"/>
    </xf>
    <xf numFmtId="0" fontId="1" fillId="0" borderId="8" xfId="0" applyFont="1" applyFill="1" applyBorder="1" applyProtection="1"/>
    <xf numFmtId="0" fontId="1" fillId="0" borderId="35" xfId="0" applyFont="1" applyFill="1" applyBorder="1" applyProtection="1"/>
    <xf numFmtId="0" fontId="1" fillId="0" borderId="11" xfId="0" applyFont="1" applyFill="1" applyBorder="1" applyProtection="1"/>
    <xf numFmtId="164" fontId="9" fillId="0" borderId="9" xfId="1" applyNumberFormat="1" applyFont="1" applyBorder="1" applyAlignment="1" applyProtection="1">
      <alignment horizontal="center"/>
    </xf>
    <xf numFmtId="164" fontId="9" fillId="0" borderId="10" xfId="1" applyNumberFormat="1" applyFont="1" applyBorder="1" applyAlignment="1" applyProtection="1">
      <alignment horizontal="center"/>
    </xf>
    <xf numFmtId="165" fontId="9" fillId="0" borderId="8" xfId="2" applyNumberFormat="1" applyFont="1" applyBorder="1" applyProtection="1"/>
    <xf numFmtId="165" fontId="9" fillId="0" borderId="19" xfId="2" applyNumberFormat="1" applyFont="1" applyBorder="1" applyProtection="1"/>
    <xf numFmtId="164" fontId="9" fillId="0" borderId="8" xfId="0" applyNumberFormat="1" applyFont="1" applyFill="1" applyBorder="1" applyAlignment="1" applyProtection="1">
      <alignment horizontal="center"/>
    </xf>
    <xf numFmtId="164" fontId="9" fillId="0" borderId="35" xfId="0" applyNumberFormat="1" applyFont="1" applyFill="1" applyBorder="1" applyAlignment="1" applyProtection="1">
      <alignment horizontal="center"/>
    </xf>
    <xf numFmtId="164" fontId="9" fillId="0" borderId="11" xfId="0" applyNumberFormat="1" applyFont="1" applyFill="1" applyBorder="1" applyAlignment="1" applyProtection="1">
      <alignment horizontal="center"/>
    </xf>
    <xf numFmtId="164" fontId="10" fillId="0" borderId="9" xfId="1" applyNumberFormat="1" applyFont="1" applyBorder="1" applyAlignment="1" applyProtection="1">
      <alignment horizontal="right" indent="1"/>
    </xf>
    <xf numFmtId="164" fontId="10" fillId="0" borderId="10" xfId="1" applyNumberFormat="1" applyFont="1" applyBorder="1" applyAlignment="1" applyProtection="1">
      <alignment horizontal="right" indent="1"/>
    </xf>
    <xf numFmtId="164" fontId="10" fillId="0" borderId="8" xfId="1" applyNumberFormat="1" applyFont="1" applyBorder="1" applyAlignment="1" applyProtection="1">
      <alignment horizontal="right" indent="1"/>
    </xf>
    <xf numFmtId="164" fontId="10" fillId="0" borderId="11" xfId="1" applyNumberFormat="1" applyFont="1" applyBorder="1" applyAlignment="1" applyProtection="1">
      <alignment horizontal="right" indent="1"/>
    </xf>
    <xf numFmtId="164" fontId="9" fillId="0" borderId="28" xfId="1" applyNumberFormat="1" applyFont="1" applyFill="1" applyBorder="1" applyAlignment="1" applyProtection="1">
      <alignment horizontal="left"/>
    </xf>
    <xf numFmtId="0" fontId="1" fillId="0" borderId="13" xfId="0" applyFont="1" applyFill="1" applyBorder="1" applyProtection="1"/>
    <xf numFmtId="164" fontId="13" fillId="0" borderId="9" xfId="1" applyNumberFormat="1" applyFont="1" applyBorder="1" applyAlignment="1" applyProtection="1">
      <alignment horizontal="right" indent="1"/>
    </xf>
    <xf numFmtId="164" fontId="13" fillId="0" borderId="10" xfId="1" applyNumberFormat="1" applyFont="1" applyBorder="1" applyAlignment="1" applyProtection="1">
      <alignment horizontal="right" indent="1"/>
    </xf>
    <xf numFmtId="164" fontId="13" fillId="0" borderId="8" xfId="1" applyNumberFormat="1" applyFont="1" applyBorder="1" applyAlignment="1" applyProtection="1">
      <alignment horizontal="right" indent="1"/>
    </xf>
    <xf numFmtId="164" fontId="13" fillId="0" borderId="11" xfId="1" applyNumberFormat="1" applyFont="1" applyBorder="1" applyAlignment="1" applyProtection="1">
      <alignment horizontal="right" indent="1"/>
    </xf>
    <xf numFmtId="164" fontId="7" fillId="0" borderId="29" xfId="1" applyNumberFormat="1" applyFont="1" applyBorder="1" applyAlignment="1" applyProtection="1">
      <alignment horizontal="right" indent="1"/>
    </xf>
    <xf numFmtId="164" fontId="7" fillId="0" borderId="20" xfId="1" applyNumberFormat="1" applyFont="1" applyBorder="1" applyAlignment="1" applyProtection="1">
      <alignment horizontal="right" indent="1"/>
    </xf>
    <xf numFmtId="164" fontId="7" fillId="0" borderId="28" xfId="1" applyNumberFormat="1" applyFont="1" applyBorder="1" applyAlignment="1" applyProtection="1">
      <alignment horizontal="right" indent="1"/>
    </xf>
    <xf numFmtId="164" fontId="7" fillId="0" borderId="30" xfId="1" applyNumberFormat="1" applyFont="1" applyBorder="1" applyAlignment="1" applyProtection="1">
      <alignment horizontal="right" indent="1"/>
    </xf>
    <xf numFmtId="0" fontId="1" fillId="0" borderId="23" xfId="0" applyFont="1" applyBorder="1" applyProtection="1"/>
    <xf numFmtId="0" fontId="1" fillId="0" borderId="24" xfId="0" applyFont="1" applyBorder="1" applyProtection="1"/>
    <xf numFmtId="0" fontId="1" fillId="0" borderId="22" xfId="0" applyFont="1" applyBorder="1" applyProtection="1"/>
    <xf numFmtId="0" fontId="1" fillId="0" borderId="31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8" xfId="0" applyFont="1" applyBorder="1" applyProtection="1"/>
    <xf numFmtId="0" fontId="1" fillId="0" borderId="19" xfId="0" applyFont="1" applyBorder="1" applyProtection="1"/>
    <xf numFmtId="0" fontId="1" fillId="0" borderId="36" xfId="0" applyFont="1" applyFill="1" applyBorder="1" applyProtection="1"/>
    <xf numFmtId="0" fontId="1" fillId="0" borderId="17" xfId="0" applyFont="1" applyFill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3" xfId="0" applyFont="1" applyBorder="1" applyProtection="1"/>
    <xf numFmtId="0" fontId="1" fillId="0" borderId="32" xfId="0" applyFont="1" applyBorder="1" applyProtection="1"/>
    <xf numFmtId="164" fontId="10" fillId="0" borderId="9" xfId="0" applyNumberFormat="1" applyFont="1" applyBorder="1" applyAlignment="1" applyProtection="1">
      <alignment horizontal="center"/>
    </xf>
    <xf numFmtId="164" fontId="10" fillId="0" borderId="20" xfId="0" applyNumberFormat="1" applyFont="1" applyBorder="1" applyAlignment="1" applyProtection="1">
      <alignment horizontal="center"/>
    </xf>
    <xf numFmtId="164" fontId="10" fillId="0" borderId="8" xfId="0" applyNumberFormat="1" applyFont="1" applyBorder="1" applyAlignment="1" applyProtection="1">
      <alignment horizontal="center"/>
    </xf>
    <xf numFmtId="164" fontId="10" fillId="0" borderId="19" xfId="0" applyNumberFormat="1" applyFont="1" applyBorder="1" applyAlignment="1" applyProtection="1">
      <alignment horizontal="center"/>
    </xf>
    <xf numFmtId="164" fontId="9" fillId="0" borderId="38" xfId="1" applyNumberFormat="1" applyFont="1" applyFill="1" applyBorder="1" applyAlignment="1" applyProtection="1">
      <alignment horizontal="left"/>
    </xf>
    <xf numFmtId="164" fontId="9" fillId="0" borderId="30" xfId="1" applyNumberFormat="1" applyFont="1" applyFill="1" applyBorder="1" applyAlignment="1" applyProtection="1">
      <alignment horizontal="left"/>
    </xf>
    <xf numFmtId="164" fontId="11" fillId="0" borderId="29" xfId="1" applyNumberFormat="1" applyFont="1" applyBorder="1" applyAlignment="1" applyProtection="1">
      <alignment horizontal="right" indent="1"/>
    </xf>
    <xf numFmtId="164" fontId="11" fillId="0" borderId="20" xfId="1" applyNumberFormat="1" applyFont="1" applyBorder="1" applyAlignment="1" applyProtection="1">
      <alignment horizontal="right" indent="1"/>
    </xf>
    <xf numFmtId="164" fontId="11" fillId="0" borderId="28" xfId="1" applyNumberFormat="1" applyFont="1" applyBorder="1" applyAlignment="1" applyProtection="1">
      <alignment horizontal="right" indent="1"/>
    </xf>
    <xf numFmtId="164" fontId="11" fillId="0" borderId="30" xfId="1" applyNumberFormat="1" applyFont="1" applyBorder="1" applyAlignment="1" applyProtection="1">
      <alignment horizontal="right" indent="1"/>
    </xf>
    <xf numFmtId="164" fontId="7" fillId="0" borderId="9" xfId="1" applyNumberFormat="1" applyFont="1" applyBorder="1" applyAlignment="1" applyProtection="1">
      <alignment horizontal="right" indent="1"/>
    </xf>
    <xf numFmtId="164" fontId="7" fillId="0" borderId="10" xfId="1" applyNumberFormat="1" applyFont="1" applyBorder="1" applyAlignment="1" applyProtection="1">
      <alignment horizontal="right" indent="1"/>
    </xf>
    <xf numFmtId="164" fontId="7" fillId="0" borderId="11" xfId="1" applyNumberFormat="1" applyFont="1" applyBorder="1" applyAlignment="1" applyProtection="1">
      <alignment horizontal="right" indent="1"/>
    </xf>
    <xf numFmtId="17" fontId="1" fillId="0" borderId="0" xfId="0" applyNumberFormat="1" applyFont="1" applyProtection="1"/>
    <xf numFmtId="164" fontId="14" fillId="0" borderId="0" xfId="0" applyNumberFormat="1" applyFont="1" applyAlignment="1" applyProtection="1">
      <alignment horizontal="left" indent="1"/>
    </xf>
    <xf numFmtId="0" fontId="10" fillId="0" borderId="0" xfId="0" applyFont="1" applyProtection="1"/>
    <xf numFmtId="164" fontId="9" fillId="5" borderId="39" xfId="1" applyNumberFormat="1" applyFont="1" applyFill="1" applyBorder="1" applyAlignment="1" applyProtection="1">
      <alignment horizontal="right" indent="1"/>
      <protection locked="0"/>
    </xf>
    <xf numFmtId="164" fontId="9" fillId="5" borderId="40" xfId="1" applyNumberFormat="1" applyFont="1" applyFill="1" applyBorder="1" applyAlignment="1" applyProtection="1">
      <alignment horizontal="right" indent="1"/>
      <protection locked="0"/>
    </xf>
    <xf numFmtId="164" fontId="9" fillId="5" borderId="41" xfId="1" applyNumberFormat="1" applyFont="1" applyFill="1" applyBorder="1" applyAlignment="1" applyProtection="1">
      <alignment horizontal="right" indent="1"/>
      <protection locked="0"/>
    </xf>
    <xf numFmtId="164" fontId="9" fillId="5" borderId="43" xfId="0" applyNumberFormat="1" applyFont="1" applyFill="1" applyBorder="1" applyAlignment="1" applyProtection="1">
      <alignment horizontal="right" indent="1"/>
      <protection locked="0"/>
    </xf>
    <xf numFmtId="164" fontId="9" fillId="5" borderId="41" xfId="0" applyNumberFormat="1" applyFont="1" applyFill="1" applyBorder="1" applyAlignment="1" applyProtection="1">
      <alignment horizontal="right" indent="1"/>
      <protection locked="0"/>
    </xf>
    <xf numFmtId="164" fontId="9" fillId="5" borderId="39" xfId="0" applyNumberFormat="1" applyFont="1" applyFill="1" applyBorder="1" applyAlignment="1" applyProtection="1">
      <alignment horizontal="right" indent="1"/>
      <protection locked="0"/>
    </xf>
    <xf numFmtId="164" fontId="9" fillId="5" borderId="42" xfId="0" applyNumberFormat="1" applyFont="1" applyFill="1" applyBorder="1" applyAlignment="1" applyProtection="1">
      <alignment horizontal="right" indent="1"/>
      <protection locked="0"/>
    </xf>
    <xf numFmtId="164" fontId="9" fillId="5" borderId="44" xfId="0" applyNumberFormat="1" applyFont="1" applyFill="1" applyBorder="1" applyAlignment="1" applyProtection="1">
      <alignment horizontal="right" indent="1"/>
      <protection locked="0"/>
    </xf>
    <xf numFmtId="164" fontId="9" fillId="5" borderId="45" xfId="0" applyNumberFormat="1" applyFont="1" applyFill="1" applyBorder="1" applyAlignment="1" applyProtection="1">
      <alignment horizontal="right" indent="1"/>
      <protection locked="0"/>
    </xf>
    <xf numFmtId="164" fontId="9" fillId="5" borderId="33" xfId="0" applyNumberFormat="1" applyFont="1" applyFill="1" applyBorder="1" applyAlignment="1" applyProtection="1">
      <alignment horizontal="right" indent="1"/>
      <protection locked="0"/>
    </xf>
    <xf numFmtId="164" fontId="9" fillId="5" borderId="33" xfId="0" quotePrefix="1" applyNumberFormat="1" applyFont="1" applyFill="1" applyBorder="1" applyAlignment="1" applyProtection="1">
      <alignment horizontal="right" indent="1"/>
      <protection locked="0"/>
    </xf>
    <xf numFmtId="164" fontId="20" fillId="5" borderId="7" xfId="1" applyNumberFormat="1" applyFont="1" applyFill="1" applyBorder="1" applyAlignment="1" applyProtection="1">
      <alignment horizontal="left" indent="1"/>
      <protection locked="0"/>
    </xf>
    <xf numFmtId="164" fontId="9" fillId="0" borderId="22" xfId="0" applyNumberFormat="1" applyFont="1" applyFill="1" applyBorder="1" applyAlignment="1" applyProtection="1">
      <alignment horizontal="right" indent="1"/>
    </xf>
    <xf numFmtId="164" fontId="9" fillId="0" borderId="37" xfId="0" applyNumberFormat="1" applyFont="1" applyFill="1" applyBorder="1" applyAlignment="1" applyProtection="1">
      <alignment horizontal="right" indent="1"/>
    </xf>
    <xf numFmtId="164" fontId="9" fillId="0" borderId="25" xfId="0" applyNumberFormat="1" applyFont="1" applyFill="1" applyBorder="1" applyAlignment="1" applyProtection="1">
      <alignment horizontal="right" indent="1"/>
    </xf>
    <xf numFmtId="164" fontId="9" fillId="0" borderId="35" xfId="0" applyNumberFormat="1" applyFont="1" applyFill="1" applyBorder="1" applyAlignment="1" applyProtection="1">
      <alignment horizontal="right" indent="1"/>
    </xf>
    <xf numFmtId="164" fontId="9" fillId="0" borderId="11" xfId="0" applyNumberFormat="1" applyFont="1" applyFill="1" applyBorder="1" applyAlignment="1" applyProtection="1">
      <alignment horizontal="right" indent="1"/>
    </xf>
    <xf numFmtId="164" fontId="9" fillId="0" borderId="8" xfId="1" applyNumberFormat="1" applyFont="1" applyFill="1" applyBorder="1" applyAlignment="1" applyProtection="1">
      <alignment horizontal="right" indent="1"/>
    </xf>
    <xf numFmtId="164" fontId="9" fillId="0" borderId="35" xfId="1" applyNumberFormat="1" applyFont="1" applyFill="1" applyBorder="1" applyAlignment="1" applyProtection="1">
      <alignment horizontal="right" indent="1"/>
    </xf>
    <xf numFmtId="164" fontId="9" fillId="0" borderId="11" xfId="1" applyNumberFormat="1" applyFont="1" applyFill="1" applyBorder="1" applyAlignment="1" applyProtection="1">
      <alignment horizontal="right" indent="1"/>
    </xf>
    <xf numFmtId="164" fontId="8" fillId="0" borderId="8" xfId="1" applyNumberFormat="1" applyFont="1" applyFill="1" applyBorder="1" applyAlignment="1" applyProtection="1">
      <alignment horizontal="right" indent="1"/>
    </xf>
    <xf numFmtId="164" fontId="8" fillId="0" borderId="35" xfId="1" applyNumberFormat="1" applyFont="1" applyFill="1" applyBorder="1" applyAlignment="1" applyProtection="1">
      <alignment horizontal="right" indent="1"/>
    </xf>
    <xf numFmtId="164" fontId="8" fillId="0" borderId="11" xfId="1" applyNumberFormat="1" applyFont="1" applyFill="1" applyBorder="1" applyAlignment="1" applyProtection="1">
      <alignment horizontal="right" indent="1"/>
    </xf>
    <xf numFmtId="164" fontId="1" fillId="0" borderId="22" xfId="0" applyNumberFormat="1" applyFont="1" applyFill="1" applyBorder="1" applyAlignment="1" applyProtection="1">
      <alignment horizontal="right" indent="1"/>
    </xf>
    <xf numFmtId="164" fontId="1" fillId="0" borderId="37" xfId="0" applyNumberFormat="1" applyFont="1" applyFill="1" applyBorder="1" applyAlignment="1" applyProtection="1">
      <alignment horizontal="right" indent="1"/>
    </xf>
    <xf numFmtId="164" fontId="1" fillId="0" borderId="25" xfId="0" applyNumberFormat="1" applyFont="1" applyFill="1" applyBorder="1" applyAlignment="1" applyProtection="1">
      <alignment horizontal="right" indent="1"/>
    </xf>
    <xf numFmtId="0" fontId="1" fillId="0" borderId="8" xfId="0" applyFont="1" applyFill="1" applyBorder="1" applyAlignment="1" applyProtection="1">
      <alignment horizontal="right" indent="1"/>
    </xf>
    <xf numFmtId="0" fontId="1" fillId="0" borderId="35" xfId="0" applyFont="1" applyFill="1" applyBorder="1" applyAlignment="1" applyProtection="1">
      <alignment horizontal="right" indent="1"/>
    </xf>
    <xf numFmtId="0" fontId="1" fillId="0" borderId="11" xfId="0" applyFont="1" applyFill="1" applyBorder="1" applyAlignment="1" applyProtection="1">
      <alignment horizontal="right" indent="1"/>
    </xf>
    <xf numFmtId="164" fontId="10" fillId="0" borderId="7" xfId="1" quotePrefix="1" applyNumberFormat="1" applyFont="1" applyBorder="1" applyAlignment="1" applyProtection="1">
      <alignment horizontal="left" indent="1"/>
    </xf>
    <xf numFmtId="0" fontId="1" fillId="0" borderId="0" xfId="0" applyFont="1" applyBorder="1" applyAlignment="1" applyProtection="1">
      <alignment horizontal="right" vertical="center"/>
    </xf>
    <xf numFmtId="164" fontId="20" fillId="0" borderId="0" xfId="1" quotePrefix="1" applyNumberFormat="1" applyFont="1" applyAlignment="1">
      <alignment horizontal="left" vertical="top" indent="1"/>
    </xf>
    <xf numFmtId="164" fontId="10" fillId="6" borderId="39" xfId="0" applyNumberFormat="1" applyFont="1" applyFill="1" applyBorder="1" applyAlignment="1" applyProtection="1">
      <alignment horizontal="right" indent="1"/>
    </xf>
    <xf numFmtId="164" fontId="10" fillId="6" borderId="42" xfId="0" applyNumberFormat="1" applyFont="1" applyFill="1" applyBorder="1" applyAlignment="1" applyProtection="1">
      <alignment horizontal="right" indent="1"/>
    </xf>
    <xf numFmtId="164" fontId="10" fillId="6" borderId="41" xfId="0" applyNumberFormat="1" applyFont="1" applyFill="1" applyBorder="1" applyAlignment="1" applyProtection="1">
      <alignment horizontal="right" indent="1"/>
    </xf>
    <xf numFmtId="164" fontId="10" fillId="6" borderId="43" xfId="0" applyNumberFormat="1" applyFont="1" applyFill="1" applyBorder="1" applyAlignment="1" applyProtection="1">
      <alignment horizontal="right" indent="1"/>
    </xf>
    <xf numFmtId="164" fontId="10" fillId="6" borderId="39" xfId="1" applyNumberFormat="1" applyFont="1" applyFill="1" applyBorder="1" applyAlignment="1" applyProtection="1">
      <alignment horizontal="right" indent="1"/>
    </xf>
    <xf numFmtId="164" fontId="10" fillId="6" borderId="40" xfId="1" applyNumberFormat="1" applyFont="1" applyFill="1" applyBorder="1" applyAlignment="1" applyProtection="1">
      <alignment horizontal="right" indent="1"/>
    </xf>
    <xf numFmtId="164" fontId="10" fillId="6" borderId="45" xfId="0" applyNumberFormat="1" applyFont="1" applyFill="1" applyBorder="1" applyAlignment="1" applyProtection="1">
      <alignment horizontal="right" indent="1"/>
    </xf>
    <xf numFmtId="164" fontId="10" fillId="6" borderId="41" xfId="1" applyNumberFormat="1" applyFont="1" applyFill="1" applyBorder="1" applyAlignment="1" applyProtection="1">
      <alignment horizontal="right" indent="1"/>
    </xf>
    <xf numFmtId="14" fontId="1" fillId="5" borderId="46" xfId="0" applyNumberFormat="1" applyFont="1" applyFill="1" applyBorder="1" applyAlignment="1" applyProtection="1">
      <alignment horizontal="left" vertical="center"/>
      <protection locked="0"/>
    </xf>
    <xf numFmtId="0" fontId="1" fillId="5" borderId="47" xfId="0" applyFont="1" applyFill="1" applyBorder="1" applyAlignment="1" applyProtection="1">
      <alignment horizontal="left" vertical="center"/>
      <protection locked="0"/>
    </xf>
    <xf numFmtId="0" fontId="1" fillId="5" borderId="48" xfId="0" applyFont="1" applyFill="1" applyBorder="1" applyAlignment="1" applyProtection="1">
      <alignment horizontal="left" vertical="center"/>
      <protection locked="0"/>
    </xf>
    <xf numFmtId="0" fontId="1" fillId="5" borderId="49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Alignment="1">
      <alignment horizontal="left" vertical="top" wrapText="1" indent="1"/>
    </xf>
  </cellXfs>
  <cellStyles count="3">
    <cellStyle name="Standard" xfId="0" builtinId="0"/>
    <cellStyle name="Standard 5" xfId="1"/>
    <cellStyle name="Standard 6" xfId="2"/>
  </cellStyles>
  <dxfs count="47"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33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0000"/>
      </font>
    </dxf>
    <dxf>
      <font>
        <color rgb="FFFF3300"/>
      </font>
    </dxf>
    <dxf>
      <font>
        <color rgb="FFFF33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.bdo.intra\customerdata\Users\juk\Dropbox\Logico\JET\2016\Plan%20liquidit&#233;\plan_li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Plan liquidité"/>
      <sheetName val="Plan"/>
      <sheetName val="Feuil2"/>
      <sheetName val="Feuil1"/>
    </sheetNames>
    <sheetDataSet>
      <sheetData sheetId="0">
        <row r="5">
          <cell r="C5" t="str">
            <v>30.11.2015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7C91"/>
    <pageSetUpPr fitToPage="1"/>
  </sheetPr>
  <dimension ref="A1:BC52"/>
  <sheetViews>
    <sheetView showGridLines="0" showRowColHeaders="0" tabSelected="1" zoomScaleNormal="100" workbookViewId="0">
      <selection activeCell="J3" sqref="J3"/>
    </sheetView>
  </sheetViews>
  <sheetFormatPr baseColWidth="10" defaultColWidth="11.42578125" defaultRowHeight="12.75" x14ac:dyDescent="0.2"/>
  <cols>
    <col min="1" max="1" width="1.7109375" style="1" customWidth="1"/>
    <col min="2" max="2" width="42.7109375" style="1" customWidth="1"/>
    <col min="3" max="6" width="11.42578125" style="1" customWidth="1"/>
    <col min="7" max="18" width="10.7109375" style="1" customWidth="1"/>
    <col min="19" max="19" width="10.7109375" style="61" customWidth="1" collapsed="1"/>
    <col min="20" max="22" width="10.7109375" style="1" customWidth="1" collapsed="1"/>
    <col min="23" max="23" width="12.7109375" style="61" customWidth="1"/>
    <col min="24" max="24" width="11.42578125" style="61"/>
    <col min="25" max="25" width="13.85546875" style="61" customWidth="1"/>
    <col min="26" max="55" width="11.42578125" style="61"/>
    <col min="56" max="16384" width="11.42578125" style="1"/>
  </cols>
  <sheetData>
    <row r="1" spans="1:55" ht="8.25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T1" s="61"/>
      <c r="U1" s="61"/>
      <c r="V1" s="61"/>
    </row>
    <row r="2" spans="1:55" ht="18" customHeight="1" thickBot="1" x14ac:dyDescent="0.25">
      <c r="A2" s="61"/>
      <c r="B2" s="62" t="s">
        <v>26</v>
      </c>
      <c r="C2" s="63"/>
      <c r="D2" s="63"/>
      <c r="E2" s="63"/>
      <c r="F2" s="63"/>
      <c r="G2" s="63"/>
      <c r="H2" s="63"/>
      <c r="I2" s="63"/>
      <c r="J2" s="70">
        <v>2020</v>
      </c>
      <c r="K2" s="70">
        <v>2021</v>
      </c>
      <c r="L2" s="63"/>
      <c r="M2" s="63"/>
      <c r="N2" s="63"/>
      <c r="O2" s="63"/>
      <c r="P2" s="63"/>
      <c r="Q2" s="63"/>
      <c r="T2" s="71"/>
      <c r="U2" s="71"/>
      <c r="V2" s="71"/>
    </row>
    <row r="3" spans="1:55" ht="18" customHeight="1" x14ac:dyDescent="0.2">
      <c r="A3" s="61"/>
      <c r="B3" s="64" t="s">
        <v>25</v>
      </c>
      <c r="C3" s="63"/>
      <c r="D3" s="63"/>
      <c r="E3" s="63"/>
      <c r="F3" s="63"/>
      <c r="G3" s="63"/>
      <c r="H3" s="63"/>
      <c r="I3" s="63"/>
      <c r="J3" s="147">
        <v>11</v>
      </c>
      <c r="K3" s="148">
        <v>0</v>
      </c>
      <c r="L3" s="63"/>
      <c r="M3" s="63"/>
      <c r="N3" s="63"/>
      <c r="O3" s="63"/>
      <c r="P3" s="63"/>
      <c r="Q3" s="63"/>
      <c r="R3" s="168" t="s">
        <v>38</v>
      </c>
      <c r="S3" s="178"/>
      <c r="T3" s="73"/>
      <c r="U3" s="73"/>
      <c r="V3" s="73"/>
    </row>
    <row r="4" spans="1:55" s="9" customFormat="1" ht="18.75" x14ac:dyDescent="0.3">
      <c r="A4" s="65"/>
      <c r="B4" s="10" t="str">
        <f>IF(AND(K3&gt;0,J3&lt;12),"Wenn einzelne Monate des Jahres 2021 abgeschlossen sind, muss 2020 komplett abgeschlossen sein, d.h. bei 2020 muss die Zahl 12 stehen.","")</f>
        <v/>
      </c>
      <c r="C4" s="66"/>
      <c r="D4" s="66"/>
      <c r="E4" s="66"/>
      <c r="F4" s="66"/>
      <c r="G4" s="66"/>
      <c r="H4" s="66"/>
      <c r="I4" s="67"/>
      <c r="J4" s="67"/>
      <c r="K4" s="67"/>
      <c r="L4" s="67"/>
      <c r="M4" s="67"/>
      <c r="N4" s="67"/>
      <c r="O4" s="67"/>
      <c r="Q4" s="67"/>
      <c r="R4" s="168" t="s">
        <v>37</v>
      </c>
      <c r="S4" s="179"/>
      <c r="T4" s="180"/>
      <c r="U4" s="180"/>
      <c r="V4" s="181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</row>
    <row r="5" spans="1:55" s="9" customFormat="1" ht="18.75" x14ac:dyDescent="0.3">
      <c r="A5" s="65"/>
      <c r="B5" s="68" t="s">
        <v>30</v>
      </c>
      <c r="C5" s="66"/>
      <c r="D5" s="66"/>
      <c r="E5" s="66"/>
      <c r="F5" s="66"/>
      <c r="G5" s="66"/>
      <c r="H5" s="66"/>
      <c r="I5" s="67"/>
      <c r="J5" s="67"/>
      <c r="K5" s="67"/>
      <c r="L5" s="67"/>
      <c r="M5" s="67"/>
      <c r="N5" s="67"/>
      <c r="O5" s="67"/>
      <c r="P5" s="67"/>
      <c r="Q5" s="67"/>
      <c r="R5" s="67"/>
      <c r="S5" s="72"/>
      <c r="T5" s="72"/>
      <c r="U5" s="72"/>
      <c r="V5" s="72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</row>
    <row r="6" spans="1:55" ht="12" customHeight="1" thickBot="1" x14ac:dyDescent="0.25">
      <c r="A6" s="61"/>
      <c r="B6" s="61"/>
      <c r="C6" s="69"/>
      <c r="D6" s="69"/>
      <c r="E6" s="69"/>
      <c r="F6" s="69"/>
      <c r="G6" s="69"/>
      <c r="H6" s="69"/>
      <c r="I6" s="61"/>
      <c r="J6" s="61"/>
      <c r="K6" s="61"/>
      <c r="L6" s="61"/>
      <c r="M6" s="61"/>
      <c r="N6" s="61"/>
      <c r="O6" s="61"/>
      <c r="P6" s="61"/>
      <c r="Q6" s="61"/>
      <c r="R6" s="61"/>
      <c r="T6" s="61"/>
      <c r="U6" s="61"/>
      <c r="V6" s="61"/>
    </row>
    <row r="7" spans="1:55" ht="15" customHeight="1" x14ac:dyDescent="0.2">
      <c r="B7" s="45" t="s">
        <v>29</v>
      </c>
      <c r="C7" s="13">
        <v>43830</v>
      </c>
      <c r="D7" s="11">
        <f>IF(J3="","",EOMONTH("01."&amp;J3&amp;".20",0))</f>
        <v>44165</v>
      </c>
      <c r="E7" s="12" t="str">
        <f>IF(J3&lt;12,"Rest 2020","")</f>
        <v>Rest 2020</v>
      </c>
      <c r="F7" s="13" t="str">
        <f>IF(K3&lt;1,"",EOMONTH("01."&amp;K3&amp;".21",0))</f>
        <v/>
      </c>
      <c r="G7" s="14" t="str">
        <f>IF(K3&lt;1,"Jan 21","")</f>
        <v>Jan 21</v>
      </c>
      <c r="H7" s="15" t="str">
        <f>IF(K3&lt;2,"Feb 21","")</f>
        <v>Feb 21</v>
      </c>
      <c r="I7" s="16" t="str">
        <f>IF(K3&lt;3,"Mär 21","")</f>
        <v>Mär 21</v>
      </c>
      <c r="J7" s="16" t="str">
        <f>IF(K3&lt;4,"Apr 21","")</f>
        <v>Apr 21</v>
      </c>
      <c r="K7" s="16" t="str">
        <f>IF(K3&lt;5,"Mai 21","")</f>
        <v>Mai 21</v>
      </c>
      <c r="L7" s="16" t="str">
        <f>IF(K3&lt;6,"Jun 21","")</f>
        <v>Jun 21</v>
      </c>
      <c r="M7" s="16" t="str">
        <f>IF(K3&lt;7,"Jul 21","")</f>
        <v>Jul 21</v>
      </c>
      <c r="N7" s="16" t="str">
        <f>IF(K3&lt;8,"Aug 21","")</f>
        <v>Aug 21</v>
      </c>
      <c r="O7" s="16" t="str">
        <f>IF(K3&lt;9,"Sep 21","")</f>
        <v>Sep 21</v>
      </c>
      <c r="P7" s="16" t="str">
        <f>IF(K3&lt;10,"Okt 21","")</f>
        <v>Okt 21</v>
      </c>
      <c r="Q7" s="16" t="str">
        <f>IF(K3&lt;11,"Nov 21","")</f>
        <v>Nov 21</v>
      </c>
      <c r="R7" s="16" t="str">
        <f>IF(K3&lt;12,"Dez 21","")</f>
        <v>Dez 21</v>
      </c>
      <c r="S7" s="16">
        <v>2021</v>
      </c>
      <c r="T7" s="56">
        <v>2022</v>
      </c>
      <c r="U7" s="56">
        <v>2023</v>
      </c>
      <c r="V7" s="56">
        <v>2024</v>
      </c>
    </row>
    <row r="8" spans="1:55" x14ac:dyDescent="0.2">
      <c r="B8" s="149" t="s">
        <v>10</v>
      </c>
      <c r="C8" s="18" t="s">
        <v>27</v>
      </c>
      <c r="D8" s="57" t="s">
        <v>27</v>
      </c>
      <c r="E8" s="17" t="str">
        <f>IF(J3&lt;12,"Plan","")</f>
        <v>Plan</v>
      </c>
      <c r="F8" s="18" t="str">
        <f>IF(K3&lt;1,"","Ist kumuliert")</f>
        <v/>
      </c>
      <c r="G8" s="19" t="str">
        <f>IF(K3&lt;1,"Plan","")</f>
        <v>Plan</v>
      </c>
      <c r="H8" s="20" t="str">
        <f>IF(K3&lt;2,"Plan","")</f>
        <v>Plan</v>
      </c>
      <c r="I8" s="21" t="str">
        <f>IF(K3&lt;3,"Plan","")</f>
        <v>Plan</v>
      </c>
      <c r="J8" s="21" t="str">
        <f>IF(K3&lt;4,"Plan","")</f>
        <v>Plan</v>
      </c>
      <c r="K8" s="21" t="str">
        <f>IF(K3&lt;5,"Plan","")</f>
        <v>Plan</v>
      </c>
      <c r="L8" s="21" t="str">
        <f>IF(K3&lt;6,"Plan","")</f>
        <v>Plan</v>
      </c>
      <c r="M8" s="21" t="str">
        <f>IF(K3&lt;7,"Plan","")</f>
        <v>Plan</v>
      </c>
      <c r="N8" s="21" t="str">
        <f>IF(K3&lt;8,"Plan","")</f>
        <v>Plan</v>
      </c>
      <c r="O8" s="21" t="str">
        <f>IF(K3&lt;9,"Plan","")</f>
        <v>Plan</v>
      </c>
      <c r="P8" s="21" t="str">
        <f>IF(K3&lt;10,"Plan","")</f>
        <v>Plan</v>
      </c>
      <c r="Q8" s="21" t="str">
        <f>IF(K3&lt;11,"Plan","")</f>
        <v>Plan</v>
      </c>
      <c r="R8" s="21" t="str">
        <f>IF(K3&lt;12,"Plan","")</f>
        <v>Plan</v>
      </c>
      <c r="S8" s="21" t="s">
        <v>28</v>
      </c>
      <c r="T8" s="58" t="s">
        <v>0</v>
      </c>
      <c r="U8" s="58" t="s">
        <v>0</v>
      </c>
      <c r="V8" s="58" t="s">
        <v>0</v>
      </c>
    </row>
    <row r="9" spans="1:55" ht="13.5" thickBot="1" x14ac:dyDescent="0.25">
      <c r="B9" s="46"/>
      <c r="C9" s="23" t="s">
        <v>1</v>
      </c>
      <c r="D9" s="59" t="s">
        <v>1</v>
      </c>
      <c r="E9" s="22" t="str">
        <f>IF(J3&lt;12,"CHF","")</f>
        <v>CHF</v>
      </c>
      <c r="F9" s="23" t="str">
        <f>IF(K3&lt;1,"","CHF")</f>
        <v/>
      </c>
      <c r="G9" s="24" t="str">
        <f>IF(K3&lt;1,"CHF","")</f>
        <v>CHF</v>
      </c>
      <c r="H9" s="25" t="str">
        <f>IF(K3&lt;2,"CHF","")</f>
        <v>CHF</v>
      </c>
      <c r="I9" s="26" t="str">
        <f>IF(K3&lt;3,"CHF","")</f>
        <v>CHF</v>
      </c>
      <c r="J9" s="26" t="str">
        <f>IF(K3&lt;4,"CHF","")</f>
        <v>CHF</v>
      </c>
      <c r="K9" s="26" t="str">
        <f>IF(K3&lt;5,"CHF","")</f>
        <v>CHF</v>
      </c>
      <c r="L9" s="26" t="str">
        <f>IF(K3&lt;6,"CHF","")</f>
        <v>CHF</v>
      </c>
      <c r="M9" s="26" t="str">
        <f>IF(K3&lt;7,"CHF","")</f>
        <v>CHF</v>
      </c>
      <c r="N9" s="26" t="str">
        <f>IF(K3&lt;8,"CHF","")</f>
        <v>CHF</v>
      </c>
      <c r="O9" s="26" t="str">
        <f>IF(K3&lt;9,"CHF","")</f>
        <v>CHF</v>
      </c>
      <c r="P9" s="26" t="str">
        <f>IF(K3&lt;10,"CHF","")</f>
        <v>CHF</v>
      </c>
      <c r="Q9" s="26" t="str">
        <f>IF(K3&lt;11,"CHF","")</f>
        <v>CHF</v>
      </c>
      <c r="R9" s="26" t="str">
        <f>IF(K3&lt;12,"CHF","")</f>
        <v>CHF</v>
      </c>
      <c r="S9" s="26" t="s">
        <v>1</v>
      </c>
      <c r="T9" s="60" t="s">
        <v>1</v>
      </c>
      <c r="U9" s="60" t="s">
        <v>1</v>
      </c>
      <c r="V9" s="60" t="s">
        <v>1</v>
      </c>
    </row>
    <row r="10" spans="1:55" ht="6" customHeight="1" x14ac:dyDescent="0.2">
      <c r="B10" s="47"/>
      <c r="C10" s="74"/>
      <c r="D10" s="75"/>
      <c r="E10" s="76"/>
      <c r="F10" s="74"/>
      <c r="G10" s="77"/>
      <c r="H10" s="78"/>
      <c r="I10" s="79"/>
      <c r="J10" s="79"/>
      <c r="K10" s="79"/>
      <c r="L10" s="79"/>
      <c r="M10" s="79"/>
      <c r="N10" s="79"/>
      <c r="O10" s="79"/>
      <c r="P10" s="79"/>
      <c r="Q10" s="79"/>
      <c r="R10" s="80"/>
      <c r="S10" s="81"/>
      <c r="T10" s="82"/>
      <c r="U10" s="82"/>
      <c r="V10" s="82"/>
    </row>
    <row r="11" spans="1:55" s="61" customFormat="1" x14ac:dyDescent="0.2">
      <c r="B11" s="48" t="s">
        <v>11</v>
      </c>
      <c r="C11" s="83"/>
      <c r="D11" s="84"/>
      <c r="E11" s="85"/>
      <c r="F11" s="83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7"/>
      <c r="S11" s="88"/>
      <c r="T11" s="89"/>
      <c r="U11" s="89"/>
      <c r="V11" s="89"/>
    </row>
    <row r="12" spans="1:55" x14ac:dyDescent="0.2">
      <c r="B12" s="49" t="s">
        <v>12</v>
      </c>
      <c r="C12" s="143"/>
      <c r="D12" s="144"/>
      <c r="E12" s="142"/>
      <c r="F12" s="143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  <c r="S12" s="27">
        <f>SUM(F12:R12)</f>
        <v>0</v>
      </c>
      <c r="T12" s="138"/>
      <c r="U12" s="139"/>
      <c r="V12" s="139"/>
    </row>
    <row r="13" spans="1:55" x14ac:dyDescent="0.2">
      <c r="B13" s="49" t="s">
        <v>2</v>
      </c>
      <c r="C13" s="143"/>
      <c r="D13" s="144"/>
      <c r="E13" s="142"/>
      <c r="F13" s="143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2"/>
      <c r="S13" s="27">
        <f>SUM(F13:R13)</f>
        <v>0</v>
      </c>
      <c r="T13" s="138"/>
      <c r="U13" s="139"/>
      <c r="V13" s="139"/>
    </row>
    <row r="14" spans="1:55" x14ac:dyDescent="0.2">
      <c r="B14" s="49" t="s">
        <v>33</v>
      </c>
      <c r="C14" s="143"/>
      <c r="D14" s="144"/>
      <c r="E14" s="142"/>
      <c r="F14" s="143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2"/>
      <c r="S14" s="27">
        <f>SUM(F14:R14)</f>
        <v>0</v>
      </c>
      <c r="T14" s="138"/>
      <c r="U14" s="139"/>
      <c r="V14" s="139"/>
    </row>
    <row r="15" spans="1:55" x14ac:dyDescent="0.2">
      <c r="B15" s="49" t="s">
        <v>32</v>
      </c>
      <c r="C15" s="143"/>
      <c r="D15" s="144"/>
      <c r="E15" s="142"/>
      <c r="F15" s="143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2"/>
      <c r="S15" s="27">
        <f>SUM(F15:R15)</f>
        <v>0</v>
      </c>
      <c r="T15" s="138"/>
      <c r="U15" s="139"/>
      <c r="V15" s="139"/>
    </row>
    <row r="16" spans="1:55" x14ac:dyDescent="0.2">
      <c r="B16" s="49" t="s">
        <v>14</v>
      </c>
      <c r="C16" s="143"/>
      <c r="D16" s="144"/>
      <c r="E16" s="142"/>
      <c r="F16" s="143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2"/>
      <c r="S16" s="27">
        <f>SUM(F16:R16)</f>
        <v>0</v>
      </c>
      <c r="T16" s="138"/>
      <c r="U16" s="139"/>
      <c r="V16" s="139"/>
    </row>
    <row r="17" spans="2:55" x14ac:dyDescent="0.2">
      <c r="B17" s="49" t="s">
        <v>13</v>
      </c>
      <c r="C17" s="143"/>
      <c r="D17" s="144"/>
      <c r="E17" s="142"/>
      <c r="F17" s="143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2"/>
      <c r="S17" s="27"/>
      <c r="T17" s="138"/>
      <c r="U17" s="139"/>
      <c r="V17" s="139"/>
    </row>
    <row r="18" spans="2:55" s="4" customFormat="1" hidden="1" x14ac:dyDescent="0.2">
      <c r="B18" s="167" t="s">
        <v>36</v>
      </c>
      <c r="C18" s="170"/>
      <c r="D18" s="171"/>
      <c r="E18" s="172"/>
      <c r="F18" s="170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2"/>
      <c r="S18" s="95">
        <f>SUM(F18:R18)</f>
        <v>0</v>
      </c>
      <c r="T18" s="174"/>
      <c r="U18" s="175"/>
      <c r="V18" s="175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</row>
    <row r="19" spans="2:55" s="61" customFormat="1" ht="6" customHeight="1" x14ac:dyDescent="0.2">
      <c r="B19" s="47"/>
      <c r="C19" s="90"/>
      <c r="D19" s="91"/>
      <c r="E19" s="92"/>
      <c r="F19" s="90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3"/>
      <c r="S19" s="124"/>
      <c r="T19" s="125"/>
      <c r="U19" s="125"/>
      <c r="V19" s="125"/>
    </row>
    <row r="20" spans="2:55" x14ac:dyDescent="0.2">
      <c r="B20" s="50" t="s">
        <v>3</v>
      </c>
      <c r="C20" s="150">
        <f>SUM(C12:C18)</f>
        <v>0</v>
      </c>
      <c r="D20" s="151">
        <f t="shared" ref="D20:F20" si="0">SUM(D12:D18)</f>
        <v>0</v>
      </c>
      <c r="E20" s="152">
        <f t="shared" si="0"/>
        <v>0</v>
      </c>
      <c r="F20" s="150">
        <f t="shared" si="0"/>
        <v>0</v>
      </c>
      <c r="G20" s="28">
        <f t="shared" ref="G20:V20" si="1">SUM(G12:G18)</f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8">
        <f t="shared" si="1"/>
        <v>0</v>
      </c>
      <c r="M20" s="28">
        <f t="shared" si="1"/>
        <v>0</v>
      </c>
      <c r="N20" s="28">
        <f t="shared" si="1"/>
        <v>0</v>
      </c>
      <c r="O20" s="28">
        <f t="shared" si="1"/>
        <v>0</v>
      </c>
      <c r="P20" s="28">
        <f t="shared" si="1"/>
        <v>0</v>
      </c>
      <c r="Q20" s="28">
        <f t="shared" si="1"/>
        <v>0</v>
      </c>
      <c r="R20" s="29">
        <f t="shared" si="1"/>
        <v>0</v>
      </c>
      <c r="S20" s="30">
        <f t="shared" si="1"/>
        <v>0</v>
      </c>
      <c r="T20" s="31">
        <f t="shared" si="1"/>
        <v>0</v>
      </c>
      <c r="U20" s="31">
        <f t="shared" si="1"/>
        <v>0</v>
      </c>
      <c r="V20" s="31">
        <f t="shared" si="1"/>
        <v>0</v>
      </c>
    </row>
    <row r="21" spans="2:55" s="61" customFormat="1" ht="6" customHeight="1" x14ac:dyDescent="0.2">
      <c r="B21" s="47"/>
      <c r="C21" s="40"/>
      <c r="D21" s="153"/>
      <c r="E21" s="154"/>
      <c r="F21" s="40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S21" s="95"/>
      <c r="T21" s="96"/>
      <c r="U21" s="96"/>
      <c r="V21" s="96"/>
    </row>
    <row r="22" spans="2:55" s="61" customFormat="1" x14ac:dyDescent="0.2">
      <c r="B22" s="51" t="s">
        <v>4</v>
      </c>
      <c r="C22" s="32"/>
      <c r="D22" s="33"/>
      <c r="E22" s="34"/>
      <c r="F22" s="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3"/>
      <c r="S22" s="27">
        <f>SUM(F22:R22)</f>
        <v>0</v>
      </c>
      <c r="T22" s="134"/>
      <c r="U22" s="134"/>
      <c r="V22" s="134"/>
    </row>
    <row r="23" spans="2:55" x14ac:dyDescent="0.2">
      <c r="B23" s="49" t="s">
        <v>16</v>
      </c>
      <c r="C23" s="143"/>
      <c r="D23" s="144"/>
      <c r="E23" s="142"/>
      <c r="F23" s="143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2"/>
      <c r="S23" s="27">
        <f>SUM(F23:R23)</f>
        <v>0</v>
      </c>
      <c r="T23" s="138"/>
      <c r="U23" s="140"/>
      <c r="V23" s="140"/>
    </row>
    <row r="24" spans="2:55" x14ac:dyDescent="0.2">
      <c r="B24" s="49" t="s">
        <v>18</v>
      </c>
      <c r="C24" s="143"/>
      <c r="D24" s="144"/>
      <c r="E24" s="142"/>
      <c r="F24" s="143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2"/>
      <c r="S24" s="27">
        <f t="shared" ref="S24:S36" si="2">SUM(F24:R24)</f>
        <v>0</v>
      </c>
      <c r="T24" s="138"/>
      <c r="U24" s="140"/>
      <c r="V24" s="140"/>
    </row>
    <row r="25" spans="2:55" x14ac:dyDescent="0.2">
      <c r="B25" s="49" t="s">
        <v>17</v>
      </c>
      <c r="C25" s="143"/>
      <c r="D25" s="144"/>
      <c r="E25" s="142"/>
      <c r="F25" s="143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2"/>
      <c r="S25" s="27">
        <f t="shared" si="2"/>
        <v>0</v>
      </c>
      <c r="T25" s="138"/>
      <c r="U25" s="140"/>
      <c r="V25" s="140"/>
    </row>
    <row r="26" spans="2:55" x14ac:dyDescent="0.2">
      <c r="B26" s="49" t="s">
        <v>5</v>
      </c>
      <c r="C26" s="143"/>
      <c r="D26" s="144"/>
      <c r="E26" s="142"/>
      <c r="F26" s="143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2"/>
      <c r="S26" s="27">
        <f t="shared" si="2"/>
        <v>0</v>
      </c>
      <c r="T26" s="138"/>
      <c r="U26" s="140"/>
      <c r="V26" s="140"/>
    </row>
    <row r="27" spans="2:55" x14ac:dyDescent="0.2">
      <c r="B27" s="49" t="s">
        <v>6</v>
      </c>
      <c r="C27" s="143"/>
      <c r="D27" s="144"/>
      <c r="E27" s="142"/>
      <c r="F27" s="143"/>
      <c r="G27" s="141"/>
      <c r="H27" s="145"/>
      <c r="I27" s="141"/>
      <c r="J27" s="146"/>
      <c r="K27" s="141"/>
      <c r="L27" s="146"/>
      <c r="M27" s="146"/>
      <c r="N27" s="146"/>
      <c r="O27" s="146"/>
      <c r="P27" s="146"/>
      <c r="Q27" s="141"/>
      <c r="R27" s="142"/>
      <c r="S27" s="27">
        <f t="shared" si="2"/>
        <v>0</v>
      </c>
      <c r="T27" s="138"/>
      <c r="U27" s="140"/>
      <c r="V27" s="140"/>
    </row>
    <row r="28" spans="2:55" x14ac:dyDescent="0.2">
      <c r="B28" s="49" t="s">
        <v>15</v>
      </c>
      <c r="C28" s="143"/>
      <c r="D28" s="144"/>
      <c r="E28" s="142"/>
      <c r="F28" s="143"/>
      <c r="G28" s="141"/>
      <c r="H28" s="145"/>
      <c r="I28" s="141"/>
      <c r="J28" s="146"/>
      <c r="K28" s="146"/>
      <c r="L28" s="146"/>
      <c r="M28" s="146"/>
      <c r="N28" s="146"/>
      <c r="O28" s="146"/>
      <c r="P28" s="146"/>
      <c r="Q28" s="141"/>
      <c r="R28" s="142"/>
      <c r="S28" s="27">
        <f t="shared" si="2"/>
        <v>0</v>
      </c>
      <c r="T28" s="138"/>
      <c r="U28" s="140"/>
      <c r="V28" s="140"/>
    </row>
    <row r="29" spans="2:55" x14ac:dyDescent="0.2">
      <c r="B29" s="49" t="s">
        <v>19</v>
      </c>
      <c r="C29" s="143"/>
      <c r="D29" s="144"/>
      <c r="E29" s="142"/>
      <c r="F29" s="143"/>
      <c r="G29" s="141"/>
      <c r="H29" s="145"/>
      <c r="I29" s="141"/>
      <c r="J29" s="146"/>
      <c r="K29" s="146"/>
      <c r="L29" s="146"/>
      <c r="M29" s="146"/>
      <c r="N29" s="146"/>
      <c r="O29" s="146"/>
      <c r="P29" s="146"/>
      <c r="Q29" s="141"/>
      <c r="R29" s="142"/>
      <c r="S29" s="27">
        <f t="shared" si="2"/>
        <v>0</v>
      </c>
      <c r="T29" s="138"/>
      <c r="U29" s="140"/>
      <c r="V29" s="140"/>
    </row>
    <row r="30" spans="2:55" x14ac:dyDescent="0.2">
      <c r="B30" s="49" t="s">
        <v>20</v>
      </c>
      <c r="C30" s="143"/>
      <c r="D30" s="144"/>
      <c r="E30" s="142"/>
      <c r="F30" s="143"/>
      <c r="G30" s="141"/>
      <c r="H30" s="145"/>
      <c r="I30" s="141"/>
      <c r="J30" s="146"/>
      <c r="K30" s="146"/>
      <c r="L30" s="146"/>
      <c r="M30" s="146"/>
      <c r="N30" s="146"/>
      <c r="O30" s="146"/>
      <c r="P30" s="146"/>
      <c r="Q30" s="141"/>
      <c r="R30" s="142"/>
      <c r="S30" s="27">
        <f t="shared" si="2"/>
        <v>0</v>
      </c>
      <c r="T30" s="138"/>
      <c r="U30" s="140"/>
      <c r="V30" s="140"/>
    </row>
    <row r="31" spans="2:55" x14ac:dyDescent="0.2">
      <c r="B31" s="49" t="s">
        <v>21</v>
      </c>
      <c r="C31" s="143"/>
      <c r="D31" s="144"/>
      <c r="E31" s="142"/>
      <c r="F31" s="143"/>
      <c r="G31" s="141"/>
      <c r="H31" s="145"/>
      <c r="I31" s="141"/>
      <c r="J31" s="146"/>
      <c r="K31" s="146"/>
      <c r="L31" s="146"/>
      <c r="M31" s="146"/>
      <c r="N31" s="146"/>
      <c r="O31" s="146"/>
      <c r="P31" s="146"/>
      <c r="Q31" s="141"/>
      <c r="R31" s="142"/>
      <c r="S31" s="27">
        <f t="shared" si="2"/>
        <v>0</v>
      </c>
      <c r="T31" s="138"/>
      <c r="U31" s="140"/>
      <c r="V31" s="140"/>
    </row>
    <row r="32" spans="2:55" x14ac:dyDescent="0.2">
      <c r="B32" s="49" t="s">
        <v>22</v>
      </c>
      <c r="C32" s="143"/>
      <c r="D32" s="144"/>
      <c r="E32" s="142"/>
      <c r="F32" s="143"/>
      <c r="G32" s="141"/>
      <c r="H32" s="145"/>
      <c r="I32" s="141"/>
      <c r="J32" s="146"/>
      <c r="K32" s="146"/>
      <c r="L32" s="146"/>
      <c r="M32" s="146"/>
      <c r="N32" s="146"/>
      <c r="O32" s="146"/>
      <c r="P32" s="146"/>
      <c r="Q32" s="141"/>
      <c r="R32" s="142"/>
      <c r="S32" s="27">
        <f t="shared" si="2"/>
        <v>0</v>
      </c>
      <c r="T32" s="138"/>
      <c r="U32" s="140"/>
      <c r="V32" s="140"/>
    </row>
    <row r="33" spans="2:55" x14ac:dyDescent="0.2">
      <c r="B33" s="49" t="s">
        <v>23</v>
      </c>
      <c r="C33" s="143"/>
      <c r="D33" s="144"/>
      <c r="E33" s="142"/>
      <c r="F33" s="143"/>
      <c r="G33" s="141"/>
      <c r="H33" s="145"/>
      <c r="I33" s="141"/>
      <c r="J33" s="146"/>
      <c r="K33" s="146"/>
      <c r="L33" s="146"/>
      <c r="M33" s="146"/>
      <c r="N33" s="146"/>
      <c r="O33" s="146"/>
      <c r="P33" s="146"/>
      <c r="Q33" s="141"/>
      <c r="R33" s="142"/>
      <c r="S33" s="27">
        <f t="shared" si="2"/>
        <v>0</v>
      </c>
      <c r="T33" s="138"/>
      <c r="U33" s="140"/>
      <c r="V33" s="140"/>
    </row>
    <row r="34" spans="2:55" x14ac:dyDescent="0.2">
      <c r="B34" s="49" t="s">
        <v>24</v>
      </c>
      <c r="C34" s="143"/>
      <c r="D34" s="144"/>
      <c r="E34" s="142"/>
      <c r="F34" s="143"/>
      <c r="G34" s="141"/>
      <c r="H34" s="141"/>
      <c r="I34" s="141"/>
      <c r="J34" s="146"/>
      <c r="K34" s="141"/>
      <c r="L34" s="146"/>
      <c r="M34" s="146"/>
      <c r="N34" s="146"/>
      <c r="O34" s="146"/>
      <c r="P34" s="146"/>
      <c r="Q34" s="141"/>
      <c r="R34" s="142"/>
      <c r="S34" s="27">
        <f t="shared" si="2"/>
        <v>0</v>
      </c>
      <c r="T34" s="138"/>
      <c r="U34" s="140"/>
      <c r="V34" s="140"/>
    </row>
    <row r="35" spans="2:55" x14ac:dyDescent="0.2">
      <c r="B35" s="49" t="s">
        <v>13</v>
      </c>
      <c r="C35" s="143"/>
      <c r="D35" s="144"/>
      <c r="E35" s="142"/>
      <c r="F35" s="143"/>
      <c r="G35" s="141"/>
      <c r="H35" s="141"/>
      <c r="I35" s="141"/>
      <c r="J35" s="146"/>
      <c r="K35" s="141"/>
      <c r="L35" s="146"/>
      <c r="M35" s="146"/>
      <c r="N35" s="146"/>
      <c r="O35" s="146"/>
      <c r="P35" s="146"/>
      <c r="Q35" s="141"/>
      <c r="R35" s="142"/>
      <c r="S35" s="27"/>
      <c r="T35" s="138"/>
      <c r="U35" s="140"/>
      <c r="V35" s="140"/>
    </row>
    <row r="36" spans="2:55" s="4" customFormat="1" hidden="1" x14ac:dyDescent="0.2">
      <c r="B36" s="167" t="s">
        <v>36</v>
      </c>
      <c r="C36" s="170"/>
      <c r="D36" s="171"/>
      <c r="E36" s="172"/>
      <c r="F36" s="170"/>
      <c r="G36" s="173"/>
      <c r="H36" s="173"/>
      <c r="I36" s="173"/>
      <c r="J36" s="176"/>
      <c r="K36" s="173"/>
      <c r="L36" s="176"/>
      <c r="M36" s="176"/>
      <c r="N36" s="176"/>
      <c r="O36" s="176"/>
      <c r="P36" s="176"/>
      <c r="Q36" s="173"/>
      <c r="R36" s="172"/>
      <c r="S36" s="95">
        <f t="shared" si="2"/>
        <v>0</v>
      </c>
      <c r="T36" s="174"/>
      <c r="U36" s="177"/>
      <c r="V36" s="17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</row>
    <row r="37" spans="2:55" s="61" customFormat="1" ht="6" customHeight="1" x14ac:dyDescent="0.2">
      <c r="B37" s="52"/>
      <c r="C37" s="97"/>
      <c r="D37" s="126"/>
      <c r="E37" s="127"/>
      <c r="F37" s="97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9"/>
      <c r="S37" s="130"/>
      <c r="T37" s="131"/>
      <c r="U37" s="131"/>
      <c r="V37" s="131"/>
    </row>
    <row r="38" spans="2:55" x14ac:dyDescent="0.2">
      <c r="B38" s="51" t="s">
        <v>7</v>
      </c>
      <c r="C38" s="155">
        <f>SUM(C23:C36)</f>
        <v>0</v>
      </c>
      <c r="D38" s="156">
        <f t="shared" ref="D38:E38" si="3">SUM(D23:D36)</f>
        <v>0</v>
      </c>
      <c r="E38" s="157">
        <f t="shared" si="3"/>
        <v>0</v>
      </c>
      <c r="F38" s="155">
        <f t="shared" ref="F38" si="4">SUM(F23:F36)</f>
        <v>0</v>
      </c>
      <c r="G38" s="35">
        <f>SUM(G22:G36)</f>
        <v>0</v>
      </c>
      <c r="H38" s="35">
        <f t="shared" ref="H38:V38" si="5">SUM(H22:H36)</f>
        <v>0</v>
      </c>
      <c r="I38" s="35">
        <f t="shared" si="5"/>
        <v>0</v>
      </c>
      <c r="J38" s="35">
        <f t="shared" si="5"/>
        <v>0</v>
      </c>
      <c r="K38" s="35">
        <f t="shared" si="5"/>
        <v>0</v>
      </c>
      <c r="L38" s="35">
        <f t="shared" si="5"/>
        <v>0</v>
      </c>
      <c r="M38" s="35">
        <f t="shared" si="5"/>
        <v>0</v>
      </c>
      <c r="N38" s="35">
        <f t="shared" si="5"/>
        <v>0</v>
      </c>
      <c r="O38" s="35">
        <f t="shared" si="5"/>
        <v>0</v>
      </c>
      <c r="P38" s="35">
        <f t="shared" si="5"/>
        <v>0</v>
      </c>
      <c r="Q38" s="35">
        <f t="shared" si="5"/>
        <v>0</v>
      </c>
      <c r="R38" s="36">
        <f t="shared" si="5"/>
        <v>0</v>
      </c>
      <c r="S38" s="37">
        <f t="shared" si="5"/>
        <v>0</v>
      </c>
      <c r="T38" s="38">
        <f t="shared" si="5"/>
        <v>0</v>
      </c>
      <c r="U38" s="38">
        <f t="shared" si="5"/>
        <v>0</v>
      </c>
      <c r="V38" s="38">
        <f t="shared" si="5"/>
        <v>0</v>
      </c>
    </row>
    <row r="39" spans="2:55" s="61" customFormat="1" ht="9.75" customHeight="1" x14ac:dyDescent="0.2">
      <c r="B39" s="53"/>
      <c r="C39" s="155"/>
      <c r="D39" s="156"/>
      <c r="E39" s="157"/>
      <c r="F39" s="155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  <c r="S39" s="101"/>
      <c r="T39" s="102"/>
      <c r="U39" s="102"/>
      <c r="V39" s="102"/>
    </row>
    <row r="40" spans="2:55" x14ac:dyDescent="0.2">
      <c r="B40" s="51" t="s">
        <v>34</v>
      </c>
      <c r="C40" s="143"/>
      <c r="D40" s="156">
        <f>C42</f>
        <v>0</v>
      </c>
      <c r="E40" s="157">
        <f>D42</f>
        <v>0</v>
      </c>
      <c r="F40" s="155">
        <f>E42</f>
        <v>0</v>
      </c>
      <c r="G40" s="39">
        <f>IF(E7="",D42,E42)</f>
        <v>0</v>
      </c>
      <c r="H40" s="39">
        <f t="shared" ref="H40:I40" si="6">IF(G7="",$F$42,G42)</f>
        <v>0</v>
      </c>
      <c r="I40" s="39">
        <f t="shared" si="6"/>
        <v>0</v>
      </c>
      <c r="J40" s="39">
        <f>IF(I7="",$F$42,I42)</f>
        <v>0</v>
      </c>
      <c r="K40" s="39">
        <f t="shared" ref="K40:R40" si="7">IF(J7="",G42,J42)</f>
        <v>0</v>
      </c>
      <c r="L40" s="39">
        <f t="shared" si="7"/>
        <v>0</v>
      </c>
      <c r="M40" s="39">
        <f t="shared" si="7"/>
        <v>0</v>
      </c>
      <c r="N40" s="39">
        <f t="shared" si="7"/>
        <v>0</v>
      </c>
      <c r="O40" s="39">
        <f t="shared" si="7"/>
        <v>0</v>
      </c>
      <c r="P40" s="39">
        <f t="shared" si="7"/>
        <v>0</v>
      </c>
      <c r="Q40" s="39">
        <f t="shared" si="7"/>
        <v>0</v>
      </c>
      <c r="R40" s="39">
        <f t="shared" si="7"/>
        <v>0</v>
      </c>
      <c r="S40" s="40">
        <f>IF(E7="",D42,E42)</f>
        <v>0</v>
      </c>
      <c r="T40" s="41">
        <f t="shared" ref="T40:V40" si="8">S42</f>
        <v>0</v>
      </c>
      <c r="U40" s="41">
        <f t="shared" si="8"/>
        <v>0</v>
      </c>
      <c r="V40" s="41">
        <f t="shared" si="8"/>
        <v>0</v>
      </c>
    </row>
    <row r="41" spans="2:55" x14ac:dyDescent="0.2">
      <c r="B41" s="51" t="s">
        <v>8</v>
      </c>
      <c r="C41" s="155">
        <f t="shared" ref="C41:E41" si="9">C20-C38</f>
        <v>0</v>
      </c>
      <c r="D41" s="156">
        <f t="shared" si="9"/>
        <v>0</v>
      </c>
      <c r="E41" s="157">
        <f t="shared" si="9"/>
        <v>0</v>
      </c>
      <c r="F41" s="155">
        <f t="shared" ref="F41" si="10">F20-F38</f>
        <v>0</v>
      </c>
      <c r="G41" s="39">
        <f t="shared" ref="G41:R41" si="11">G20-G38</f>
        <v>0</v>
      </c>
      <c r="H41" s="39">
        <f t="shared" si="11"/>
        <v>0</v>
      </c>
      <c r="I41" s="39">
        <f t="shared" si="11"/>
        <v>0</v>
      </c>
      <c r="J41" s="39">
        <f t="shared" si="11"/>
        <v>0</v>
      </c>
      <c r="K41" s="39">
        <f t="shared" si="11"/>
        <v>0</v>
      </c>
      <c r="L41" s="39">
        <f t="shared" si="11"/>
        <v>0</v>
      </c>
      <c r="M41" s="39">
        <f t="shared" si="11"/>
        <v>0</v>
      </c>
      <c r="N41" s="39">
        <f t="shared" si="11"/>
        <v>0</v>
      </c>
      <c r="O41" s="39">
        <f t="shared" si="11"/>
        <v>0</v>
      </c>
      <c r="P41" s="39">
        <f t="shared" si="11"/>
        <v>0</v>
      </c>
      <c r="Q41" s="39">
        <f t="shared" si="11"/>
        <v>0</v>
      </c>
      <c r="R41" s="42">
        <f t="shared" si="11"/>
        <v>0</v>
      </c>
      <c r="S41" s="41">
        <f>SUM(F41:R41)</f>
        <v>0</v>
      </c>
      <c r="T41" s="43">
        <f>T20-T38</f>
        <v>0</v>
      </c>
      <c r="U41" s="43">
        <f>U20-U38</f>
        <v>0</v>
      </c>
      <c r="V41" s="43">
        <f>V20-V38</f>
        <v>0</v>
      </c>
    </row>
    <row r="42" spans="2:55" x14ac:dyDescent="0.2">
      <c r="B42" s="51" t="s">
        <v>35</v>
      </c>
      <c r="C42" s="155">
        <f t="shared" ref="C42:E42" si="12">SUM(C40,C41)</f>
        <v>0</v>
      </c>
      <c r="D42" s="156">
        <f t="shared" si="12"/>
        <v>0</v>
      </c>
      <c r="E42" s="157">
        <f t="shared" si="12"/>
        <v>0</v>
      </c>
      <c r="F42" s="155">
        <f t="shared" ref="F42" si="13">SUM(F40,F41)</f>
        <v>0</v>
      </c>
      <c r="G42" s="39">
        <f t="shared" ref="G42:R42" si="14">SUM(G40,G41)</f>
        <v>0</v>
      </c>
      <c r="H42" s="39">
        <f t="shared" si="14"/>
        <v>0</v>
      </c>
      <c r="I42" s="39">
        <f t="shared" si="14"/>
        <v>0</v>
      </c>
      <c r="J42" s="44">
        <f t="shared" si="14"/>
        <v>0</v>
      </c>
      <c r="K42" s="44">
        <f>SUM(K40,K41)</f>
        <v>0</v>
      </c>
      <c r="L42" s="44">
        <f t="shared" si="14"/>
        <v>0</v>
      </c>
      <c r="M42" s="44">
        <f t="shared" si="14"/>
        <v>0</v>
      </c>
      <c r="N42" s="44">
        <f t="shared" si="14"/>
        <v>0</v>
      </c>
      <c r="O42" s="44">
        <f t="shared" si="14"/>
        <v>0</v>
      </c>
      <c r="P42" s="44">
        <f t="shared" si="14"/>
        <v>0</v>
      </c>
      <c r="Q42" s="39">
        <f t="shared" si="14"/>
        <v>0</v>
      </c>
      <c r="R42" s="42">
        <f t="shared" si="14"/>
        <v>0</v>
      </c>
      <c r="S42" s="41">
        <f>SUM(S40,S41)</f>
        <v>0</v>
      </c>
      <c r="T42" s="43">
        <f t="shared" ref="T42:V42" si="15">SUM(T40,T41)</f>
        <v>0</v>
      </c>
      <c r="U42" s="43">
        <f t="shared" si="15"/>
        <v>0</v>
      </c>
      <c r="V42" s="43">
        <f t="shared" si="15"/>
        <v>0</v>
      </c>
    </row>
    <row r="43" spans="2:55" s="61" customFormat="1" ht="6" customHeight="1" x14ac:dyDescent="0.2">
      <c r="B43" s="51"/>
      <c r="C43" s="158"/>
      <c r="D43" s="159"/>
      <c r="E43" s="160"/>
      <c r="F43" s="158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4"/>
      <c r="S43" s="105"/>
      <c r="T43" s="106"/>
      <c r="U43" s="106"/>
      <c r="V43" s="106"/>
    </row>
    <row r="44" spans="2:55" s="61" customFormat="1" ht="6" customHeight="1" x14ac:dyDescent="0.2">
      <c r="B44" s="50"/>
      <c r="C44" s="161"/>
      <c r="D44" s="162"/>
      <c r="E44" s="163"/>
      <c r="F44" s="161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8"/>
      <c r="S44" s="109"/>
      <c r="T44" s="110"/>
      <c r="U44" s="110"/>
      <c r="V44" s="110"/>
    </row>
    <row r="45" spans="2:55" s="61" customFormat="1" x14ac:dyDescent="0.2">
      <c r="B45" s="49" t="s">
        <v>31</v>
      </c>
      <c r="C45" s="143"/>
      <c r="D45" s="144"/>
      <c r="E45" s="142"/>
      <c r="F45" s="143"/>
      <c r="G45" s="146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5"/>
      <c r="S45" s="138"/>
      <c r="T45" s="139"/>
      <c r="U45" s="139"/>
      <c r="V45" s="139"/>
    </row>
    <row r="46" spans="2:55" ht="6" customHeight="1" x14ac:dyDescent="0.2">
      <c r="B46" s="54"/>
      <c r="C46" s="164"/>
      <c r="D46" s="165"/>
      <c r="E46" s="166"/>
      <c r="F46" s="164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2"/>
      <c r="S46" s="113"/>
      <c r="T46" s="114"/>
      <c r="U46" s="114"/>
      <c r="V46" s="114"/>
    </row>
    <row r="47" spans="2:55" x14ac:dyDescent="0.2">
      <c r="B47" s="51" t="s">
        <v>9</v>
      </c>
      <c r="C47" s="155">
        <f t="shared" ref="C47:H47" si="16">SUM(C42:C46)</f>
        <v>0</v>
      </c>
      <c r="D47" s="156">
        <f t="shared" si="16"/>
        <v>0</v>
      </c>
      <c r="E47" s="157">
        <f t="shared" si="16"/>
        <v>0</v>
      </c>
      <c r="F47" s="155">
        <f t="shared" si="16"/>
        <v>0</v>
      </c>
      <c r="G47" s="44">
        <f t="shared" si="16"/>
        <v>0</v>
      </c>
      <c r="H47" s="39">
        <f t="shared" si="16"/>
        <v>0</v>
      </c>
      <c r="I47" s="39">
        <f t="shared" ref="I47:R47" si="17">SUM(I42:I46)</f>
        <v>0</v>
      </c>
      <c r="J47" s="44">
        <f t="shared" si="17"/>
        <v>0</v>
      </c>
      <c r="K47" s="44">
        <f>SUM(K42:K46)</f>
        <v>0</v>
      </c>
      <c r="L47" s="44">
        <f t="shared" si="17"/>
        <v>0</v>
      </c>
      <c r="M47" s="44">
        <f t="shared" si="17"/>
        <v>0</v>
      </c>
      <c r="N47" s="44">
        <f t="shared" si="17"/>
        <v>0</v>
      </c>
      <c r="O47" s="44">
        <f t="shared" si="17"/>
        <v>0</v>
      </c>
      <c r="P47" s="44">
        <f t="shared" si="17"/>
        <v>0</v>
      </c>
      <c r="Q47" s="39">
        <f t="shared" si="17"/>
        <v>0</v>
      </c>
      <c r="R47" s="42">
        <f t="shared" si="17"/>
        <v>0</v>
      </c>
      <c r="S47" s="41">
        <f>SUM(S42:S46)</f>
        <v>0</v>
      </c>
      <c r="T47" s="43">
        <f t="shared" ref="T47:V47" si="18">SUM(T42:T46)</f>
        <v>0</v>
      </c>
      <c r="U47" s="43">
        <f t="shared" si="18"/>
        <v>0</v>
      </c>
      <c r="V47" s="43">
        <f t="shared" si="18"/>
        <v>0</v>
      </c>
    </row>
    <row r="48" spans="2:55" ht="6" customHeight="1" thickBot="1" x14ac:dyDescent="0.25">
      <c r="B48" s="55"/>
      <c r="C48" s="98"/>
      <c r="D48" s="115"/>
      <c r="E48" s="116"/>
      <c r="F48" s="98"/>
      <c r="G48" s="117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9"/>
      <c r="S48" s="120"/>
      <c r="T48" s="121"/>
      <c r="U48" s="121"/>
      <c r="V48" s="121"/>
    </row>
    <row r="49" spans="2:23" ht="30" customHeight="1" x14ac:dyDescent="0.2">
      <c r="C49" s="2"/>
      <c r="D49" s="2"/>
      <c r="E49" s="2"/>
      <c r="F49" s="2"/>
      <c r="G49" s="2"/>
      <c r="H49" s="2"/>
      <c r="K49" s="2"/>
    </row>
    <row r="50" spans="2:23" ht="17.25" hidden="1" customHeight="1" x14ac:dyDescent="0.2">
      <c r="B50" s="169" t="s">
        <v>39</v>
      </c>
      <c r="C50" s="8"/>
      <c r="D50" s="3"/>
      <c r="E50" s="3"/>
      <c r="F50" s="3"/>
      <c r="G50" s="3"/>
      <c r="H50" s="3"/>
      <c r="I50" s="3"/>
      <c r="J50" s="3"/>
      <c r="K50" s="4"/>
      <c r="L50" s="3"/>
      <c r="M50" s="3"/>
      <c r="N50" s="3"/>
      <c r="O50" s="3"/>
      <c r="P50" s="3"/>
      <c r="Q50" s="3"/>
      <c r="R50" s="3"/>
      <c r="S50" s="136"/>
      <c r="T50" s="5"/>
      <c r="U50" s="6"/>
      <c r="V50" s="6"/>
      <c r="W50" s="135"/>
    </row>
    <row r="51" spans="2:23" ht="25.5" hidden="1" customHeight="1" x14ac:dyDescent="0.2"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</row>
    <row r="52" spans="2:23" x14ac:dyDescent="0.2">
      <c r="U52" s="7"/>
    </row>
  </sheetData>
  <sheetProtection algorithmName="SHA-512" hashValue="x0GHY87zHcExiQOVLTotcHlYENMAclZUTr/qLpIezkW4uSnY3oNwOBeQlpq1MjUxnMy/6OGFiCdZlhqv3tBWYA==" saltValue="1GwYrNNlrBFs8w5Gff8+Ig==" spinCount="100000" sheet="1" selectLockedCells="1"/>
  <mergeCells count="2">
    <mergeCell ref="S4:V4"/>
    <mergeCell ref="B51:V51"/>
  </mergeCells>
  <conditionalFormatting sqref="I13:J13 I26 I45:J45 I41:J42 I47:J47 I50:J50 L50:R50 I24:J25 I18:J18 L47:R47 L41:R42 L45:R45 L12:R13 L18:R18 I14:R17 J12 I34:J36 K24:K36 G23 G24:H36 L23:R36 J27:J33 H40:R40">
    <cfRule type="expression" dxfId="46" priority="59">
      <formula>"&lt;0"</formula>
    </cfRule>
    <cfRule type="cellIs" dxfId="45" priority="61" operator="lessThan">
      <formula>0</formula>
    </cfRule>
  </conditionalFormatting>
  <conditionalFormatting sqref="C12:C18 C23:C36">
    <cfRule type="cellIs" dxfId="44" priority="60" operator="lessThan">
      <formula>0</formula>
    </cfRule>
  </conditionalFormatting>
  <conditionalFormatting sqref="S42 S40:V40">
    <cfRule type="expression" dxfId="43" priority="57">
      <formula>"&lt;0"</formula>
    </cfRule>
    <cfRule type="cellIs" dxfId="42" priority="58" operator="lessThan">
      <formula>0</formula>
    </cfRule>
  </conditionalFormatting>
  <conditionalFormatting sqref="S50">
    <cfRule type="expression" dxfId="41" priority="55">
      <formula>"&lt;0"</formula>
    </cfRule>
    <cfRule type="cellIs" dxfId="40" priority="56" operator="lessThan">
      <formula>0</formula>
    </cfRule>
  </conditionalFormatting>
  <conditionalFormatting sqref="C50:H50">
    <cfRule type="expression" dxfId="39" priority="53">
      <formula>"&lt;0"</formula>
    </cfRule>
    <cfRule type="cellIs" dxfId="38" priority="54" operator="lessThan">
      <formula>0</formula>
    </cfRule>
  </conditionalFormatting>
  <conditionalFormatting sqref="S41">
    <cfRule type="expression" dxfId="37" priority="51">
      <formula>"&lt;0"</formula>
    </cfRule>
    <cfRule type="cellIs" dxfId="36" priority="52" operator="lessThan">
      <formula>0</formula>
    </cfRule>
  </conditionalFormatting>
  <conditionalFormatting sqref="S47">
    <cfRule type="expression" dxfId="35" priority="49">
      <formula>"&lt;0"</formula>
    </cfRule>
    <cfRule type="cellIs" dxfId="34" priority="50" operator="lessThan">
      <formula>0</formula>
    </cfRule>
  </conditionalFormatting>
  <conditionalFormatting sqref="J26">
    <cfRule type="expression" dxfId="33" priority="47">
      <formula>"&lt;0"</formula>
    </cfRule>
    <cfRule type="cellIs" dxfId="32" priority="48" operator="lessThan">
      <formula>0</formula>
    </cfRule>
  </conditionalFormatting>
  <conditionalFormatting sqref="K18 K47 K41:K42 K45 K12:K13">
    <cfRule type="expression" dxfId="31" priority="45">
      <formula>"&lt;0"</formula>
    </cfRule>
    <cfRule type="cellIs" dxfId="30" priority="46" operator="lessThan">
      <formula>0</formula>
    </cfRule>
  </conditionalFormatting>
  <conditionalFormatting sqref="T42:V42">
    <cfRule type="expression" dxfId="29" priority="43">
      <formula>"&lt;0"</formula>
    </cfRule>
    <cfRule type="cellIs" dxfId="28" priority="44" operator="lessThan">
      <formula>0</formula>
    </cfRule>
  </conditionalFormatting>
  <conditionalFormatting sqref="U50:V50">
    <cfRule type="expression" dxfId="27" priority="41">
      <formula>"&lt;0"</formula>
    </cfRule>
    <cfRule type="cellIs" dxfId="26" priority="42" operator="lessThan">
      <formula>0</formula>
    </cfRule>
  </conditionalFormatting>
  <conditionalFormatting sqref="T41:V41">
    <cfRule type="expression" dxfId="25" priority="39">
      <formula>"&lt;0"</formula>
    </cfRule>
    <cfRule type="cellIs" dxfId="24" priority="40" operator="lessThan">
      <formula>0</formula>
    </cfRule>
  </conditionalFormatting>
  <conditionalFormatting sqref="T47:V47">
    <cfRule type="expression" dxfId="23" priority="37">
      <formula>"&lt;0"</formula>
    </cfRule>
    <cfRule type="cellIs" dxfId="22" priority="38" operator="lessThan">
      <formula>0</formula>
    </cfRule>
  </conditionalFormatting>
  <conditionalFormatting sqref="G13:H18 G45:H45 G47:H47 G12 G41:H42 G40">
    <cfRule type="expression" dxfId="21" priority="35">
      <formula>"&lt;0"</formula>
    </cfRule>
    <cfRule type="cellIs" dxfId="20" priority="36" operator="lessThan">
      <formula>0</formula>
    </cfRule>
  </conditionalFormatting>
  <conditionalFormatting sqref="H12:I12">
    <cfRule type="expression" dxfId="19" priority="33">
      <formula>"&lt;0"</formula>
    </cfRule>
    <cfRule type="cellIs" dxfId="18" priority="34" operator="lessThan">
      <formula>0</formula>
    </cfRule>
  </conditionalFormatting>
  <conditionalFormatting sqref="C45">
    <cfRule type="expression" dxfId="17" priority="25">
      <formula>"&lt;0"</formula>
    </cfRule>
    <cfRule type="cellIs" dxfId="16" priority="26" operator="lessThan">
      <formula>0</formula>
    </cfRule>
  </conditionalFormatting>
  <conditionalFormatting sqref="H23:K23">
    <cfRule type="expression" dxfId="15" priority="31">
      <formula>"&lt;0"</formula>
    </cfRule>
    <cfRule type="cellIs" dxfId="14" priority="32" operator="lessThan">
      <formula>0</formula>
    </cfRule>
  </conditionalFormatting>
  <conditionalFormatting sqref="U52">
    <cfRule type="expression" dxfId="13" priority="23">
      <formula>"&lt;0"</formula>
    </cfRule>
    <cfRule type="cellIs" dxfId="12" priority="24" operator="lessThan">
      <formula>0</formula>
    </cfRule>
  </conditionalFormatting>
  <conditionalFormatting sqref="I27:I33">
    <cfRule type="expression" dxfId="11" priority="17">
      <formula>"&lt;0"</formula>
    </cfRule>
    <cfRule type="cellIs" dxfId="10" priority="18" operator="lessThan">
      <formula>0</formula>
    </cfRule>
  </conditionalFormatting>
  <conditionalFormatting sqref="T50">
    <cfRule type="expression" dxfId="9" priority="15">
      <formula>"&lt;0"</formula>
    </cfRule>
    <cfRule type="cellIs" dxfId="8" priority="16" operator="lessThan">
      <formula>0</formula>
    </cfRule>
  </conditionalFormatting>
  <conditionalFormatting sqref="F45">
    <cfRule type="expression" dxfId="7" priority="2">
      <formula>"&lt;0"</formula>
    </cfRule>
    <cfRule type="cellIs" dxfId="6" priority="3" operator="lessThan">
      <formula>0</formula>
    </cfRule>
  </conditionalFormatting>
  <conditionalFormatting sqref="J3:K3">
    <cfRule type="cellIs" dxfId="5" priority="5" operator="lessThan">
      <formula>0</formula>
    </cfRule>
  </conditionalFormatting>
  <conditionalFormatting sqref="D12:E18 D23:E36">
    <cfRule type="cellIs" dxfId="4" priority="8" operator="lessThan">
      <formula>0</formula>
    </cfRule>
  </conditionalFormatting>
  <conditionalFormatting sqref="D45:E45">
    <cfRule type="expression" dxfId="3" priority="6">
      <formula>"&lt;0"</formula>
    </cfRule>
    <cfRule type="cellIs" dxfId="2" priority="7" operator="lessThan">
      <formula>0</formula>
    </cfRule>
  </conditionalFormatting>
  <conditionalFormatting sqref="F12:F18 F23:F36">
    <cfRule type="cellIs" dxfId="1" priority="4" operator="lessThan">
      <formula>0</formula>
    </cfRule>
  </conditionalFormatting>
  <conditionalFormatting sqref="C40">
    <cfRule type="cellIs" dxfId="0" priority="1" operator="lessThan">
      <formula>0</formula>
    </cfRule>
  </conditionalFormatting>
  <dataValidations count="7">
    <dataValidation type="whole" allowBlank="1" showInputMessage="1" showErrorMessage="1" error="Nur &quot;Zahlen&quot; zulässig!" sqref="C12:R18">
      <formula1>0</formula1>
      <formula2>10000000000000000000</formula2>
    </dataValidation>
    <dataValidation type="whole" allowBlank="1" showInputMessage="1" showErrorMessage="1" error="Nur &quot;Zahlen&quot; zulässig" sqref="C40">
      <formula1>0</formula1>
      <formula2>1000000000000000000</formula2>
    </dataValidation>
    <dataValidation type="whole" allowBlank="1" showInputMessage="1" showErrorMessage="1" error="Bitte geben Sie eine ganze Zahl von 0 bis 12 ein!" prompt="Bitte geben Sie eine ganze Zahl von 0 bis 12 ein!" sqref="J3:K3">
      <formula1>0</formula1>
      <formula2>12</formula2>
    </dataValidation>
    <dataValidation allowBlank="1" showInputMessage="1" showErrorMessage="1" error="Nur &quot;Zahlen&quot; zulässig!" sqref="C22:R22"/>
    <dataValidation type="whole" allowBlank="1" showInputMessage="1" showErrorMessage="1" error="Nur &quot;Zahlen&quot; zulässig!" sqref="T22:V36">
      <formula1>0</formula1>
      <formula2>1E+25</formula2>
    </dataValidation>
    <dataValidation type="whole" allowBlank="1" showInputMessage="1" showErrorMessage="1" error="Nur &quot;Zahlen&quot; zulässig!" sqref="C23:R36 C45:V45">
      <formula1>0</formula1>
      <formula2>100000000000000000000</formula2>
    </dataValidation>
    <dataValidation type="whole" allowBlank="1" showInputMessage="1" showErrorMessage="1" error="Nur &quot;Zahlen&quot; zulässig" sqref="T12:V18">
      <formula1>0</formula1>
      <formula2>100000000000000000000</formula2>
    </dataValidation>
  </dataValidations>
  <pageMargins left="0.51181102362204722" right="0.51181102362204722" top="0.59055118110236227" bottom="0.59055118110236227" header="0.31496062992125984" footer="0.31496062992125984"/>
  <pageSetup paperSize="9" scale="5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Cash_2019-2024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Hatzi Fabian</dc:creator>
  <cp:lastModifiedBy>Dimitrijevic Mirko</cp:lastModifiedBy>
  <cp:lastPrinted>2020-11-23T12:00:39Z</cp:lastPrinted>
  <dcterms:created xsi:type="dcterms:W3CDTF">2020-11-13T15:59:38Z</dcterms:created>
  <dcterms:modified xsi:type="dcterms:W3CDTF">2020-12-07T15:39:22Z</dcterms:modified>
</cp:coreProperties>
</file>