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andbuch\aktuelle Unterlagen - Projekte\Transfer-Ordner\Topf\"/>
    </mc:Choice>
  </mc:AlternateContent>
  <bookViews>
    <workbookView xWindow="0" yWindow="0" windowWidth="28800" windowHeight="14115"/>
  </bookViews>
  <sheets>
    <sheet name="Kontrolle Finanzaufsicht" sheetId="2" r:id="rId1"/>
    <sheet name="Angaben uwe" sheetId="1" r:id="rId2"/>
  </sheets>
  <definedNames>
    <definedName name="_xlnm.Print_Area" localSheetId="0">'Kontrolle Finanzaufsicht'!$A$2:$F$46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2" l="1"/>
  <c r="E9" i="2"/>
  <c r="E6" i="2"/>
  <c r="D27" i="2" s="1"/>
  <c r="D6" i="2"/>
  <c r="C37" i="1" l="1"/>
  <c r="E21" i="2" l="1"/>
  <c r="E20" i="2" l="1"/>
  <c r="E27" i="2" l="1"/>
  <c r="B43" i="2"/>
  <c r="D38" i="2" l="1"/>
  <c r="E13" i="2"/>
  <c r="E15" i="2" s="1"/>
  <c r="E16" i="2" s="1"/>
  <c r="B85" i="1"/>
  <c r="C85" i="1"/>
  <c r="E22" i="2" l="1"/>
  <c r="D40" i="2" s="1"/>
  <c r="D41" i="2" s="1"/>
  <c r="B42" i="2" s="1"/>
</calcChain>
</file>

<file path=xl/sharedStrings.xml><?xml version="1.0" encoding="utf-8"?>
<sst xmlns="http://schemas.openxmlformats.org/spreadsheetml/2006/main" count="256" uniqueCount="160">
  <si>
    <t>Rückstellungen im Bereich der Abwasserbeseitigung</t>
  </si>
  <si>
    <t>Adligenswil</t>
  </si>
  <si>
    <t>Aesch</t>
  </si>
  <si>
    <t>Alberswil</t>
  </si>
  <si>
    <t>Altbüron</t>
  </si>
  <si>
    <t>Altishofen</t>
  </si>
  <si>
    <t>Ballwil</t>
  </si>
  <si>
    <t>Beromünster</t>
  </si>
  <si>
    <t>Buchrain</t>
  </si>
  <si>
    <t>Büron</t>
  </si>
  <si>
    <t>Buttisholz</t>
  </si>
  <si>
    <t>Dagmersellen</t>
  </si>
  <si>
    <t>Dierikon</t>
  </si>
  <si>
    <t>Doppleschwand</t>
  </si>
  <si>
    <t>Ebikon</t>
  </si>
  <si>
    <t>Egolzwil</t>
  </si>
  <si>
    <t>Eich</t>
  </si>
  <si>
    <t>Emmen</t>
  </si>
  <si>
    <t>Entlebuch</t>
  </si>
  <si>
    <t>Ermensee</t>
  </si>
  <si>
    <t>Eschenbach</t>
  </si>
  <si>
    <t>Escholzmatt-Marbach</t>
  </si>
  <si>
    <t>Ettiswil</t>
  </si>
  <si>
    <t>Fischbach</t>
  </si>
  <si>
    <t>Flühli</t>
  </si>
  <si>
    <t>Geuensee</t>
  </si>
  <si>
    <t>Gisikon</t>
  </si>
  <si>
    <t>Greppen</t>
  </si>
  <si>
    <t>Grossdietwil</t>
  </si>
  <si>
    <t>Grosswangen</t>
  </si>
  <si>
    <t>Hasle</t>
  </si>
  <si>
    <t>Hergiswil</t>
  </si>
  <si>
    <t>Hildisrieden</t>
  </si>
  <si>
    <t>Hitzkirch</t>
  </si>
  <si>
    <t>Hochdorf</t>
  </si>
  <si>
    <t>Hohenrain</t>
  </si>
  <si>
    <t>Honau</t>
  </si>
  <si>
    <t>Horw</t>
  </si>
  <si>
    <t>Inwil</t>
  </si>
  <si>
    <t>Knutwil</t>
  </si>
  <si>
    <t>Kriens</t>
  </si>
  <si>
    <t>Luthern</t>
  </si>
  <si>
    <t>Luzern</t>
  </si>
  <si>
    <t>Malters</t>
  </si>
  <si>
    <t>Mauensee</t>
  </si>
  <si>
    <t>Meggen</t>
  </si>
  <si>
    <t>Meierskappel</t>
  </si>
  <si>
    <t>Menznau</t>
  </si>
  <si>
    <t>Nebikon</t>
  </si>
  <si>
    <t>Neuenkirch</t>
  </si>
  <si>
    <t>Nottwil</t>
  </si>
  <si>
    <t>Oberkirch</t>
  </si>
  <si>
    <t>Pfaffnau</t>
  </si>
  <si>
    <t>Rain</t>
  </si>
  <si>
    <t>Reiden</t>
  </si>
  <si>
    <t>Rickenbach</t>
  </si>
  <si>
    <t>Roggliswil</t>
  </si>
  <si>
    <t>Römerswil</t>
  </si>
  <si>
    <t>Romoos</t>
  </si>
  <si>
    <t>Root</t>
  </si>
  <si>
    <t>Rothenburg</t>
  </si>
  <si>
    <t>Ruswil</t>
  </si>
  <si>
    <t>Schenkon</t>
  </si>
  <si>
    <t>Schlierbach</t>
  </si>
  <si>
    <t>Schongau</t>
  </si>
  <si>
    <t>Schötz</t>
  </si>
  <si>
    <t>Schüpfheim</t>
  </si>
  <si>
    <t>Schwarzenberg</t>
  </si>
  <si>
    <t>Sempach</t>
  </si>
  <si>
    <t>Sursee</t>
  </si>
  <si>
    <t>Triengen</t>
  </si>
  <si>
    <t>Udligenswil</t>
  </si>
  <si>
    <t>Ufhusen</t>
  </si>
  <si>
    <t>Vitznau</t>
  </si>
  <si>
    <t>Wauwil</t>
  </si>
  <si>
    <t>Weggis</t>
  </si>
  <si>
    <t>Werthenstein</t>
  </si>
  <si>
    <t>Wikon</t>
  </si>
  <si>
    <t>Willisau</t>
  </si>
  <si>
    <t>Wolhusen</t>
  </si>
  <si>
    <t>Zell</t>
  </si>
  <si>
    <t>Politische Gemeinde</t>
  </si>
  <si>
    <t>Berechnung 
gem. Richtline</t>
  </si>
  <si>
    <t>x</t>
  </si>
  <si>
    <t>Gemeinde:</t>
  </si>
  <si>
    <t>Summe Gebühren + Zuschuss gemäss kantonaler Vorgabe</t>
  </si>
  <si>
    <t>720.4240</t>
  </si>
  <si>
    <t>Benützungsgebühren u. Dienstleistungen</t>
  </si>
  <si>
    <t>720.4632</t>
  </si>
  <si>
    <t>Beiträge von Gemeinden und Gemeindezweckverbänden
(Zuschuss)</t>
  </si>
  <si>
    <t>Total aller anrechenbaren Konten</t>
  </si>
  <si>
    <t>Differenz</t>
  </si>
  <si>
    <t>(- = Erträge sind zu gering)</t>
  </si>
  <si>
    <t>Abweichung gemäss kantonaler Vorgabe</t>
  </si>
  <si>
    <t>Rückstellungsbetrag gemäss kantonaler Vorgabe</t>
  </si>
  <si>
    <t>Planungen und Projektierungen Dritter</t>
  </si>
  <si>
    <t>Abschreibungen Verwaltungsvermögen</t>
  </si>
  <si>
    <t>720.3614.02</t>
  </si>
  <si>
    <t>Entnahme aus Fonds und Spezialfinanzierungen im Eigenkapital</t>
  </si>
  <si>
    <t>Kalkulatorische Zinsen und Finanzertrag</t>
  </si>
  <si>
    <t>Einnahmen über Gebühren + Zuschuss Steuern</t>
  </si>
  <si>
    <t>Rückstellungen Siedlungsentwässerung</t>
  </si>
  <si>
    <t>Kalkulatorische Zinsen u. Finanzaufwand</t>
  </si>
  <si>
    <t>720.3143.02</t>
  </si>
  <si>
    <t>720.3144.02</t>
  </si>
  <si>
    <t>Unterhalt übrige Tiefbauten (Werterhalt)</t>
  </si>
  <si>
    <t>Unterhalt Hochbauten und Gebäude (Werterhalt)</t>
  </si>
  <si>
    <t>720.3131</t>
  </si>
  <si>
    <t>720.3660</t>
  </si>
  <si>
    <t>anrechenbare Kosten</t>
  </si>
  <si>
    <t>Total aller anrechenbaren Kosten</t>
  </si>
  <si>
    <t xml:space="preserve">Die gelb hinterlegten Felder sind auszufüllen </t>
  </si>
  <si>
    <t>Finanzaufsicht Gemeinden / Dienststelle Umwelt und Energie (uwe)
Kontrollinstrument Siedlungsentwässerung</t>
  </si>
  <si>
    <t>Beiträge an öffentliche Unternehmungen
(ARA-Verband Werterhalt)</t>
  </si>
  <si>
    <t>Planmässige Abschreibungen Investitionsbeiträge</t>
  </si>
  <si>
    <t>Zinserträge, kalkulatorische Zinsen und Finanzertrag aus Spezialfinanzierung</t>
  </si>
  <si>
    <t>Total der Summe aller relevanten Aufwendungen</t>
  </si>
  <si>
    <t>Die Rückstellungen wurden ermittelt gemäss Richtlinie:</t>
  </si>
  <si>
    <t>Check 1 überprüft, ob im Konto 720 derjenige Betrag über Betriebsgebühren und über Steuergeldzuschüsse eingenommen wird, welcher bei der Gebührenkalkulation gemäss Luzerner Richtlinie ermittelt wurde.
Beträgt die Abweichung mehr als - 20% so wurden zu wenig Einnahmen generiert, um langfristig die Kosten decken zu können.
Trotzdem könnte es sein, dass wenn sich die laufenden Kosten (z.B. Betriebskostenbeitrag an Verband) gleichzeitig stark reduziert hätten, die realisierten Rückstellungen genügend gross wären.
Wenn die Erträge genügend gross sind, ist trotzdem nicht sichergestellt,  dass genügend Rückstellungen gebildet werden. Das ist dann der Fall, wenn z.B. die laufenden Kosten (Verbandsbeitrag) stark erhöht wurde.</t>
  </si>
  <si>
    <r>
      <t xml:space="preserve">Check 2 überprüft, ob mit den Verbuchungen im Konto 720 genügend Rückstellungen (= Abschreibungen, Verzinsungen, baul. UH, Einlagen in Spezialfinanzierung) gebildet wurden.
Wenn Check 1 erfüllt ist, bedeutet es noch nicht zwingend, dass Check 2 auch erfüllt sein wird (siehe Beschreibung oben). 
Wenn Check 2 erfüllt ist, ist es unerheblich ob Check 1 auch erfüllt wurde oder nicht.
</t>
    </r>
    <r>
      <rPr>
        <b/>
        <sz val="8"/>
        <rFont val="Arial"/>
        <family val="2"/>
      </rPr>
      <t>Vorgehen der Finanzaufsicht:
Durchführen Check 1 UND Check 2
Wenn einer von beiden nicht erfüllt ist, so soll eine Meldung an das uwe erfolgen.</t>
    </r>
  </si>
  <si>
    <t>Minusbetrag (-) = Rückstellungen sind zu gering</t>
  </si>
  <si>
    <t>720.3132</t>
  </si>
  <si>
    <t>Honorare externe Berater (Nachführung Kanalkataster)</t>
  </si>
  <si>
    <t xml:space="preserve">Entnahmen aus Spezialfinanzierungen des Eigenkapitals </t>
  </si>
  <si>
    <t>Einlagen in Spezialfinanzierungen des Eigenkapitals</t>
  </si>
  <si>
    <t>Budget  Rechnung</t>
  </si>
  <si>
    <t>Gebühren und Zuschüsse</t>
  </si>
  <si>
    <t>Rückstellungen</t>
  </si>
  <si>
    <t>unbekannt</t>
  </si>
  <si>
    <t>Aus Sollwerten Beromünster und Neudorf (Fusion)</t>
  </si>
  <si>
    <t>ab 2018</t>
  </si>
  <si>
    <t>ab 2020</t>
  </si>
  <si>
    <t>Aus Sollwerten Schötz und Ohmstal (Fusion)</t>
  </si>
  <si>
    <t>Bemerkungen</t>
  </si>
  <si>
    <t>Stand:</t>
  </si>
  <si>
    <t>uwe</t>
  </si>
  <si>
    <t>gültig RE 2021</t>
  </si>
  <si>
    <t>gültig RE 2021 (inkl. Ebersecken)</t>
  </si>
  <si>
    <t>gültig RE 2021, etappenweise Übernahme private Y-Leitungen</t>
  </si>
  <si>
    <t>gültig RE 2021 (Kalkulation inkl. Gettnau)</t>
  </si>
  <si>
    <t>gültig RE 2022</t>
  </si>
  <si>
    <t>Fusion Altwis und Hitzkirch per 01.01.2021.
Beträge von Altwis wurden zugerechnet (91566 bzw. 62556)</t>
  </si>
  <si>
    <t>gültig RE 2022; Eigenmittelanteil &gt; 10% und kein Gebührenanstieg zwingend</t>
  </si>
  <si>
    <t>gültig RE 2023</t>
  </si>
  <si>
    <t>gültig RE 2023; hoher Eigenmittelanteil Nettosaldo &gt; 10% (20.3%)</t>
  </si>
  <si>
    <t>Reduktion Sollrückstellungen // hoher Eigenmittelanteil Nettosaldo &gt; 10% (12.0%). Desshalb kann auf Gebührenerhöhung verzichtet werden (Kap. 5.2 der Richtlinie 2019)</t>
  </si>
  <si>
    <t>ab 2026, Umsetzung Gebührenanstieg notwendig gem. aktualisierte Sollwertliste 2023 durch H&amp;H / 22.4.2024, lov</t>
  </si>
  <si>
    <t>Reduktion Sollrückstellungen //
Abwassergebühren sollen erhöht werden, gem. Kontrollbericht Rechnung JB 2022/25.10.2023, lov</t>
  </si>
  <si>
    <t>Gültig RE 2023; Basis Kostenanalyse 2018
2024: keine neue Kalkulation, nur neue Verordnung</t>
  </si>
  <si>
    <t>Tel. mit Gemeinde, Neuberechnung in Auftrag gegeben / 07.09.2023, lov
Einführung Gebührenanpassung ab 2027, gem. Mail HH vom 19.4.2024</t>
  </si>
  <si>
    <t>Gültig RE 2023: Basis Kostenanalyse  2018
2024: keine neue Kalkulation, neues SER mit Tarifzonen</t>
  </si>
  <si>
    <t>Reduktion Sollrückstellungen
E-Mail 19.04.2024 (vorzeitige Lieferung da Sollrückstellungen reduziert werden)/HH</t>
  </si>
  <si>
    <t>ab 2026</t>
  </si>
  <si>
    <t>Reduktion Sollrückstellungen</t>
  </si>
  <si>
    <t>gültig RE 2022; Übernahme private Y-Leitungen; Eigenmittelanteil &gt; 10% und kein Gebührenanstieg zwingend</t>
  </si>
  <si>
    <t>Neue Kostenanalyse in Auftrag gegeben. Gebühren aus Neuberechnung werden per 01.01.2025 in Kraft treten. / 30.11.2023 lov</t>
  </si>
  <si>
    <t>gültig RE 2022; etappenweise Übernahme private Leitungen</t>
  </si>
  <si>
    <t>Reduktion Sollrückstellungen; Hoher Eigenmittelanteil Nettosaldo &gt; 10%  (28.1%)</t>
  </si>
  <si>
    <t>Gültig ab RE 2023; Hoher Eigenmittelanteil Nettosaldo &gt; 10% (16.2%)</t>
  </si>
  <si>
    <t>Neuberechnung/Kostenanalyse geplant per Ende 2025 gem. Korrespondenz mit Gmd. vom 10.11.2023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</si>
</sst>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 #,##0_ ;_ * \-#,##0_ ;_ * &quot;-&quot;??_ ;_ @_ "/>
    <numFmt numFmtId="165" formatCode="0_ ;\-0\ "/>
    <numFmt numFmtId="166" formatCode="_ * #,##0_ ;_ * \-\ \ #,##0_ ;_ * &quot; - &quot;_ ;_ @_ "/>
    <numFmt numFmtId="167" formatCode="_0.00%;\ _ * \-\ \ 0.00%"/>
    <numFmt numFmtId="168" formatCode="_ * #,##0.00_ ;_ * \-\ \ #,##0.00_ ;_ * &quot; - &quot;_ ;_ @_ "/>
    <numFmt numFmtId="169" formatCode="0.0000"/>
  </numFmts>
  <fonts count="21" x14ac:knownFonts="1">
    <font>
      <sz val="11"/>
      <color theme="1"/>
      <name val="Arial"/>
      <family val="2"/>
    </font>
    <font>
      <b/>
      <sz val="11"/>
      <color theme="1"/>
      <name val="Arial"/>
      <family val="2"/>
    </font>
    <font>
      <sz val="12"/>
      <color theme="1"/>
      <name val="Arial"/>
      <family val="2"/>
    </font>
    <font>
      <b/>
      <sz val="24"/>
      <color theme="1"/>
      <name val="Arial"/>
      <family val="2"/>
    </font>
    <font>
      <b/>
      <sz val="10"/>
      <name val="Arial"/>
      <family val="2"/>
    </font>
    <font>
      <b/>
      <sz val="12"/>
      <name val="Arial"/>
      <family val="2"/>
    </font>
    <font>
      <b/>
      <sz val="12"/>
      <color theme="1"/>
      <name val="Arial"/>
      <family val="2"/>
    </font>
    <font>
      <sz val="12"/>
      <name val="Arial"/>
      <family val="2"/>
    </font>
    <font>
      <sz val="10"/>
      <name val="Arial"/>
      <family val="2"/>
    </font>
    <font>
      <sz val="8"/>
      <name val="Arial"/>
      <family val="2"/>
    </font>
    <font>
      <sz val="9"/>
      <name val="Arial"/>
      <family val="2"/>
    </font>
    <font>
      <b/>
      <sz val="10"/>
      <color indexed="56"/>
      <name val="Arial"/>
      <family val="2"/>
    </font>
    <font>
      <sz val="10"/>
      <color indexed="10"/>
      <name val="Arial"/>
      <family val="2"/>
    </font>
    <font>
      <sz val="10"/>
      <color indexed="12"/>
      <name val="Arial"/>
      <family val="2"/>
    </font>
    <font>
      <b/>
      <sz val="8"/>
      <name val="Arial"/>
      <family val="2"/>
    </font>
    <font>
      <i/>
      <sz val="10"/>
      <name val="Arial"/>
      <family val="2"/>
    </font>
    <font>
      <b/>
      <sz val="12"/>
      <color indexed="56"/>
      <name val="Arial"/>
      <family val="2"/>
    </font>
    <font>
      <b/>
      <sz val="12"/>
      <color rgb="FFFF0000"/>
      <name val="Arial"/>
      <family val="2"/>
    </font>
    <font>
      <b/>
      <sz val="14"/>
      <name val="Arial"/>
      <family val="2"/>
    </font>
    <font>
      <b/>
      <sz val="16"/>
      <name val="Arial"/>
      <family val="2"/>
    </font>
    <font>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8" fillId="0" borderId="0"/>
    <xf numFmtId="43" fontId="8" fillId="0" borderId="0" applyFont="0" applyFill="0" applyBorder="0" applyAlignment="0" applyProtection="0"/>
    <xf numFmtId="0" fontId="10" fillId="0" borderId="0"/>
    <xf numFmtId="0" fontId="8" fillId="0" borderId="0"/>
  </cellStyleXfs>
  <cellXfs count="117">
    <xf numFmtId="0" fontId="0" fillId="0" borderId="0" xfId="0"/>
    <xf numFmtId="0" fontId="2" fillId="0" borderId="0" xfId="0" applyFont="1"/>
    <xf numFmtId="0" fontId="3" fillId="0" borderId="0" xfId="0" applyFont="1"/>
    <xf numFmtId="0" fontId="1" fillId="0" borderId="0" xfId="0" applyFont="1"/>
    <xf numFmtId="0" fontId="8" fillId="0" borderId="0" xfId="3" applyFont="1" applyAlignment="1">
      <alignment vertical="center"/>
    </xf>
    <xf numFmtId="0" fontId="8" fillId="0" borderId="9" xfId="3" applyFont="1" applyBorder="1" applyAlignment="1">
      <alignment vertical="center"/>
    </xf>
    <xf numFmtId="0" fontId="8" fillId="0" borderId="10" xfId="3" applyFont="1" applyBorder="1" applyAlignment="1">
      <alignment vertical="center"/>
    </xf>
    <xf numFmtId="43" fontId="8" fillId="0" borderId="10" xfId="3" applyNumberFormat="1" applyFont="1" applyBorder="1" applyAlignment="1">
      <alignment vertical="center"/>
    </xf>
    <xf numFmtId="0" fontId="8" fillId="0" borderId="11" xfId="3" applyFont="1" applyBorder="1" applyAlignment="1">
      <alignment vertical="center"/>
    </xf>
    <xf numFmtId="0" fontId="8" fillId="0" borderId="7" xfId="3" applyFont="1" applyBorder="1" applyAlignment="1">
      <alignment vertical="center"/>
    </xf>
    <xf numFmtId="0" fontId="8" fillId="0" borderId="0" xfId="3" applyFont="1" applyBorder="1" applyAlignment="1">
      <alignment vertical="center"/>
    </xf>
    <xf numFmtId="0" fontId="8" fillId="0" borderId="5" xfId="3" applyFont="1" applyBorder="1" applyAlignment="1">
      <alignment vertical="center"/>
    </xf>
    <xf numFmtId="43" fontId="8" fillId="0" borderId="0" xfId="3" applyNumberFormat="1" applyFont="1" applyBorder="1" applyAlignment="1">
      <alignment vertical="center"/>
    </xf>
    <xf numFmtId="4" fontId="8" fillId="0" borderId="0" xfId="3" applyNumberFormat="1" applyFont="1" applyBorder="1" applyAlignment="1">
      <alignment vertical="center"/>
    </xf>
    <xf numFmtId="4" fontId="8" fillId="0" borderId="0" xfId="3" applyNumberFormat="1" applyFont="1" applyFill="1" applyBorder="1" applyAlignment="1">
      <alignment vertical="center"/>
    </xf>
    <xf numFmtId="0" fontId="10" fillId="0" borderId="0" xfId="3"/>
    <xf numFmtId="0" fontId="12" fillId="0" borderId="0" xfId="3" quotePrefix="1" applyFont="1" applyAlignment="1">
      <alignment vertical="center"/>
    </xf>
    <xf numFmtId="0" fontId="12" fillId="0" borderId="0" xfId="3" applyFont="1" applyAlignment="1">
      <alignment vertical="center"/>
    </xf>
    <xf numFmtId="0" fontId="12" fillId="0" borderId="0" xfId="3" applyFont="1" applyAlignment="1">
      <alignment vertical="center" wrapText="1"/>
    </xf>
    <xf numFmtId="0" fontId="4" fillId="0" borderId="0" xfId="3" applyFont="1" applyBorder="1" applyAlignment="1">
      <alignment vertical="center"/>
    </xf>
    <xf numFmtId="0" fontId="8" fillId="5" borderId="3" xfId="3" applyFont="1" applyFill="1" applyBorder="1" applyAlignment="1">
      <alignment vertical="center"/>
    </xf>
    <xf numFmtId="0" fontId="8" fillId="5" borderId="12" xfId="3" applyFont="1" applyFill="1" applyBorder="1" applyAlignment="1">
      <alignment vertical="center"/>
    </xf>
    <xf numFmtId="166" fontId="8" fillId="5" borderId="1" xfId="3" applyNumberFormat="1" applyFont="1" applyFill="1" applyBorder="1" applyAlignment="1">
      <alignment vertical="center"/>
    </xf>
    <xf numFmtId="0" fontId="4" fillId="5" borderId="3" xfId="3" applyFont="1" applyFill="1" applyBorder="1" applyAlignment="1">
      <alignment vertical="center"/>
    </xf>
    <xf numFmtId="0" fontId="4" fillId="5" borderId="12" xfId="3" applyFont="1" applyFill="1" applyBorder="1" applyAlignment="1">
      <alignment vertical="center"/>
    </xf>
    <xf numFmtId="167" fontId="4" fillId="5" borderId="1" xfId="3" applyNumberFormat="1" applyFont="1" applyFill="1" applyBorder="1" applyAlignment="1">
      <alignment vertical="center"/>
    </xf>
    <xf numFmtId="0" fontId="4" fillId="0" borderId="0" xfId="3" applyFont="1" applyFill="1" applyBorder="1" applyAlignment="1">
      <alignment vertical="center"/>
    </xf>
    <xf numFmtId="0" fontId="8" fillId="0" borderId="0" xfId="3" applyFont="1" applyFill="1" applyBorder="1" applyAlignment="1">
      <alignment vertical="center"/>
    </xf>
    <xf numFmtId="0" fontId="13" fillId="0" borderId="0" xfId="3" quotePrefix="1" applyFont="1" applyBorder="1" applyAlignment="1">
      <alignment vertical="center" wrapText="1"/>
    </xf>
    <xf numFmtId="4" fontId="13" fillId="3" borderId="1" xfId="3" applyNumberFormat="1" applyFont="1" applyFill="1" applyBorder="1" applyAlignment="1" applyProtection="1">
      <alignment vertical="center"/>
      <protection locked="0"/>
    </xf>
    <xf numFmtId="0" fontId="13" fillId="0" borderId="0" xfId="3" applyFont="1" applyBorder="1" applyAlignment="1">
      <alignment vertical="center"/>
    </xf>
    <xf numFmtId="0" fontId="13" fillId="0" borderId="0" xfId="3" quotePrefix="1" applyFont="1" applyBorder="1" applyAlignment="1">
      <alignment vertical="center"/>
    </xf>
    <xf numFmtId="0" fontId="4" fillId="5" borderId="4" xfId="3" applyFont="1" applyFill="1" applyBorder="1" applyAlignment="1">
      <alignment vertical="center"/>
    </xf>
    <xf numFmtId="0" fontId="15" fillId="0" borderId="0" xfId="3" applyFont="1" applyBorder="1" applyAlignment="1">
      <alignment vertical="center"/>
    </xf>
    <xf numFmtId="0" fontId="8" fillId="0" borderId="8" xfId="3" applyFont="1" applyBorder="1" applyAlignment="1">
      <alignment vertical="center"/>
    </xf>
    <xf numFmtId="0" fontId="8" fillId="0" borderId="2" xfId="3" applyFont="1" applyBorder="1" applyAlignment="1">
      <alignment vertical="center"/>
    </xf>
    <xf numFmtId="43" fontId="8" fillId="0" borderId="2" xfId="3" applyNumberFormat="1" applyFont="1" applyBorder="1" applyAlignment="1">
      <alignment vertical="center"/>
    </xf>
    <xf numFmtId="0" fontId="8" fillId="0" borderId="6" xfId="3" applyFont="1" applyBorder="1" applyAlignment="1">
      <alignment vertical="center"/>
    </xf>
    <xf numFmtId="43" fontId="8" fillId="0" borderId="0" xfId="3" applyNumberFormat="1" applyFont="1" applyAlignment="1">
      <alignment vertical="center"/>
    </xf>
    <xf numFmtId="0" fontId="5" fillId="0" borderId="10" xfId="3" applyFont="1" applyBorder="1" applyAlignment="1">
      <alignment vertical="center"/>
    </xf>
    <xf numFmtId="0" fontId="5" fillId="0" borderId="1" xfId="3" applyFont="1" applyBorder="1" applyAlignment="1">
      <alignment vertical="center"/>
    </xf>
    <xf numFmtId="0" fontId="16" fillId="3" borderId="1" xfId="3" applyFont="1" applyFill="1" applyBorder="1" applyAlignment="1" applyProtection="1">
      <alignment horizontal="center" vertical="center"/>
      <protection locked="0"/>
    </xf>
    <xf numFmtId="165" fontId="16" fillId="3" borderId="1" xfId="3" applyNumberFormat="1" applyFont="1" applyFill="1" applyBorder="1" applyAlignment="1" applyProtection="1">
      <alignment horizontal="center" vertical="center"/>
      <protection locked="0"/>
    </xf>
    <xf numFmtId="0" fontId="17" fillId="0" borderId="0" xfId="3" applyFont="1" applyAlignment="1">
      <alignment vertical="center"/>
    </xf>
    <xf numFmtId="165" fontId="11" fillId="0" borderId="1" xfId="3" applyNumberFormat="1" applyFont="1" applyFill="1" applyBorder="1" applyAlignment="1" applyProtection="1">
      <alignment horizontal="center" vertical="center"/>
      <protection locked="0"/>
    </xf>
    <xf numFmtId="43" fontId="11" fillId="0" borderId="1" xfId="3" applyNumberFormat="1" applyFont="1" applyFill="1" applyBorder="1" applyAlignment="1" applyProtection="1">
      <alignment horizontal="center" vertical="center"/>
      <protection locked="0"/>
    </xf>
    <xf numFmtId="4" fontId="13" fillId="0" borderId="5" xfId="3" applyNumberFormat="1" applyFont="1" applyFill="1" applyBorder="1" applyAlignment="1" applyProtection="1">
      <alignment vertical="center"/>
      <protection locked="0"/>
    </xf>
    <xf numFmtId="0" fontId="8" fillId="0" borderId="14" xfId="3" applyFont="1" applyBorder="1" applyAlignment="1">
      <alignment vertical="center"/>
    </xf>
    <xf numFmtId="0" fontId="13" fillId="0" borderId="0" xfId="3" applyFont="1" applyAlignment="1">
      <alignment vertical="center"/>
    </xf>
    <xf numFmtId="0" fontId="13" fillId="0" borderId="0" xfId="3" applyFont="1" applyAlignment="1">
      <alignment vertical="center" wrapText="1"/>
    </xf>
    <xf numFmtId="4" fontId="8" fillId="0" borderId="7" xfId="3" applyNumberFormat="1" applyFont="1" applyBorder="1" applyAlignment="1">
      <alignment vertical="center"/>
    </xf>
    <xf numFmtId="4" fontId="12" fillId="0" borderId="15" xfId="3" applyNumberFormat="1" applyFont="1" applyFill="1" applyBorder="1" applyAlignment="1">
      <alignment vertical="center"/>
    </xf>
    <xf numFmtId="4" fontId="8" fillId="0" borderId="1" xfId="3" applyNumberFormat="1" applyFont="1" applyFill="1" applyBorder="1" applyAlignment="1">
      <alignment vertical="center"/>
    </xf>
    <xf numFmtId="4" fontId="12" fillId="0" borderId="1" xfId="3" applyNumberFormat="1" applyFont="1" applyFill="1" applyBorder="1" applyAlignment="1">
      <alignment vertical="center"/>
    </xf>
    <xf numFmtId="4" fontId="8" fillId="0" borderId="2" xfId="3" applyNumberFormat="1" applyFont="1" applyBorder="1" applyAlignment="1">
      <alignment vertical="center"/>
    </xf>
    <xf numFmtId="4" fontId="13" fillId="0" borderId="10" xfId="3" applyNumberFormat="1" applyFont="1" applyFill="1" applyBorder="1" applyAlignment="1" applyProtection="1">
      <alignment vertical="center"/>
      <protection locked="0"/>
    </xf>
    <xf numFmtId="4" fontId="12" fillId="0" borderId="13" xfId="3" applyNumberFormat="1" applyFont="1" applyFill="1" applyBorder="1" applyAlignment="1">
      <alignment vertical="center"/>
    </xf>
    <xf numFmtId="4" fontId="4" fillId="4" borderId="16" xfId="3" applyNumberFormat="1" applyFont="1" applyFill="1" applyBorder="1" applyAlignment="1">
      <alignment horizontal="center" vertical="center"/>
    </xf>
    <xf numFmtId="4" fontId="4" fillId="4" borderId="16" xfId="3" applyNumberFormat="1" applyFont="1" applyFill="1" applyBorder="1" applyAlignment="1">
      <alignment vertical="center"/>
    </xf>
    <xf numFmtId="4" fontId="4" fillId="0" borderId="17" xfId="3" applyNumberFormat="1" applyFont="1" applyFill="1" applyBorder="1" applyAlignment="1">
      <alignment horizontal="center" vertical="center"/>
    </xf>
    <xf numFmtId="4" fontId="12" fillId="3" borderId="1" xfId="3" applyNumberFormat="1" applyFont="1" applyFill="1" applyBorder="1" applyAlignment="1" applyProtection="1">
      <alignment vertical="center"/>
      <protection locked="0"/>
    </xf>
    <xf numFmtId="0" fontId="8" fillId="5" borderId="4" xfId="3" applyFont="1" applyFill="1" applyBorder="1" applyAlignment="1">
      <alignment horizontal="left" vertical="center"/>
    </xf>
    <xf numFmtId="0" fontId="4" fillId="0" borderId="0" xfId="3" applyFont="1" applyAlignment="1">
      <alignment vertical="center"/>
    </xf>
    <xf numFmtId="4" fontId="18" fillId="0" borderId="0" xfId="3" applyNumberFormat="1" applyFont="1" applyBorder="1" applyAlignment="1">
      <alignment vertical="center"/>
    </xf>
    <xf numFmtId="169" fontId="13" fillId="0" borderId="0" xfId="3" quotePrefix="1" applyNumberFormat="1" applyFont="1" applyBorder="1" applyAlignment="1">
      <alignment horizontal="left" vertical="center"/>
    </xf>
    <xf numFmtId="0" fontId="13" fillId="0" borderId="0" xfId="3" applyFont="1" applyBorder="1" applyAlignment="1">
      <alignment horizontal="left" vertical="center"/>
    </xf>
    <xf numFmtId="169" fontId="13" fillId="0" borderId="0" xfId="3" applyNumberFormat="1" applyFont="1" applyBorder="1" applyAlignment="1">
      <alignment horizontal="left" vertical="center"/>
    </xf>
    <xf numFmtId="169" fontId="12" fillId="0" borderId="0" xfId="3" applyNumberFormat="1" applyFont="1" applyBorder="1" applyAlignment="1">
      <alignment horizontal="left" vertical="center"/>
    </xf>
    <xf numFmtId="43" fontId="16" fillId="3" borderId="1" xfId="3" applyNumberFormat="1" applyFont="1" applyFill="1" applyBorder="1" applyAlignment="1" applyProtection="1">
      <alignment horizontal="center" vertical="center" wrapText="1"/>
      <protection locked="0"/>
    </xf>
    <xf numFmtId="0" fontId="3" fillId="0" borderId="0" xfId="0" applyFont="1" applyAlignment="1" applyProtection="1">
      <alignment horizontal="left"/>
    </xf>
    <xf numFmtId="0" fontId="3" fillId="0" borderId="0" xfId="0" applyFont="1" applyProtection="1"/>
    <xf numFmtId="0" fontId="2" fillId="0" borderId="0" xfId="0" applyFont="1" applyProtection="1"/>
    <xf numFmtId="0" fontId="0" fillId="0" borderId="0" xfId="0" applyProtection="1"/>
    <xf numFmtId="0" fontId="1" fillId="2" borderId="1" xfId="0" applyFont="1" applyFill="1" applyBorder="1" applyAlignment="1" applyProtection="1">
      <alignment horizontal="center"/>
    </xf>
    <xf numFmtId="3" fontId="0" fillId="0" borderId="1" xfId="4" applyNumberFormat="1" applyFont="1" applyFill="1" applyBorder="1" applyAlignment="1" applyProtection="1">
      <alignment horizontal="right" vertical="center" wrapText="1"/>
    </xf>
    <xf numFmtId="0" fontId="0" fillId="0" borderId="1" xfId="0" applyBorder="1" applyProtection="1"/>
    <xf numFmtId="3" fontId="0" fillId="6" borderId="1" xfId="4" applyNumberFormat="1" applyFont="1" applyFill="1" applyBorder="1" applyAlignment="1" applyProtection="1">
      <alignment horizontal="right" vertical="center" wrapText="1"/>
    </xf>
    <xf numFmtId="0" fontId="0" fillId="0" borderId="1" xfId="0" applyFont="1" applyBorder="1" applyProtection="1"/>
    <xf numFmtId="0" fontId="0" fillId="0" borderId="1" xfId="0" applyFont="1" applyBorder="1" applyAlignment="1" applyProtection="1">
      <alignment wrapText="1"/>
    </xf>
    <xf numFmtId="164" fontId="1" fillId="0" borderId="0" xfId="0" applyNumberFormat="1" applyFont="1" applyProtection="1"/>
    <xf numFmtId="14" fontId="0" fillId="0" borderId="0" xfId="0" applyNumberFormat="1" applyProtection="1"/>
    <xf numFmtId="4" fontId="12" fillId="3" borderId="13" xfId="3" applyNumberFormat="1" applyFont="1" applyFill="1" applyBorder="1" applyAlignment="1" applyProtection="1">
      <alignment vertical="center"/>
      <protection locked="0"/>
    </xf>
    <xf numFmtId="0" fontId="0" fillId="0" borderId="1" xfId="0" applyBorder="1" applyAlignment="1" applyProtection="1">
      <alignment wrapText="1"/>
    </xf>
    <xf numFmtId="0" fontId="20" fillId="0" borderId="1" xfId="0" applyFont="1" applyBorder="1" applyProtection="1"/>
    <xf numFmtId="49" fontId="7" fillId="0" borderId="1" xfId="0" applyNumberFormat="1" applyFont="1" applyBorder="1" applyAlignment="1" applyProtection="1">
      <alignment horizontal="left" vertical="center"/>
    </xf>
    <xf numFmtId="0" fontId="0" fillId="0" borderId="1" xfId="0" applyFill="1" applyBorder="1" applyAlignment="1" applyProtection="1">
      <alignment horizontal="center" vertical="center"/>
    </xf>
    <xf numFmtId="164" fontId="0" fillId="0" borderId="1" xfId="0" applyNumberFormat="1" applyFill="1" applyBorder="1" applyAlignment="1" applyProtection="1">
      <alignment horizontal="center" vertical="center"/>
    </xf>
    <xf numFmtId="0" fontId="0" fillId="0" borderId="1" xfId="0" applyBorder="1" applyAlignment="1">
      <alignment wrapText="1"/>
    </xf>
    <xf numFmtId="0" fontId="20" fillId="0" borderId="1" xfId="0" applyFont="1" applyBorder="1" applyAlignment="1">
      <alignment wrapText="1"/>
    </xf>
    <xf numFmtId="0" fontId="20" fillId="0" borderId="18" xfId="0" applyFont="1" applyBorder="1" applyAlignment="1">
      <alignment wrapText="1"/>
    </xf>
    <xf numFmtId="164" fontId="0" fillId="6" borderId="1" xfId="0" applyNumberFormat="1" applyFill="1" applyBorder="1" applyAlignment="1" applyProtection="1">
      <alignment horizontal="center" vertical="center"/>
    </xf>
    <xf numFmtId="0" fontId="0" fillId="6" borderId="1" xfId="0" applyFill="1" applyBorder="1" applyAlignment="1" applyProtection="1">
      <alignment horizontal="center" vertical="center"/>
    </xf>
    <xf numFmtId="0" fontId="20" fillId="0" borderId="18" xfId="0" applyFont="1" applyBorder="1" applyAlignment="1">
      <alignment vertical="center" wrapText="1"/>
    </xf>
    <xf numFmtId="0" fontId="20" fillId="0" borderId="18" xfId="0" applyFont="1" applyBorder="1" applyAlignment="1">
      <alignment horizontal="left" vertical="top" wrapText="1"/>
    </xf>
    <xf numFmtId="0" fontId="20" fillId="0" borderId="18" xfId="0" applyFont="1" applyBorder="1" applyAlignment="1">
      <alignment horizontal="left" vertical="center" wrapText="1"/>
    </xf>
    <xf numFmtId="0" fontId="20" fillId="0" borderId="18" xfId="0" applyFont="1" applyBorder="1"/>
    <xf numFmtId="0" fontId="20" fillId="0" borderId="18" xfId="0" applyFont="1" applyBorder="1" applyAlignment="1">
      <alignment vertical="center"/>
    </xf>
    <xf numFmtId="0" fontId="19" fillId="0" borderId="10" xfId="3" applyFont="1" applyBorder="1" applyAlignment="1">
      <alignment horizontal="center" vertical="center" wrapText="1"/>
    </xf>
    <xf numFmtId="0" fontId="9" fillId="0" borderId="0" xfId="3" applyFont="1" applyAlignment="1">
      <alignment horizontal="left" vertical="top" wrapText="1"/>
    </xf>
    <xf numFmtId="0" fontId="11" fillId="0" borderId="1" xfId="3" applyFont="1" applyFill="1" applyBorder="1" applyAlignment="1" applyProtection="1">
      <alignment horizontal="left" vertical="center" wrapText="1"/>
    </xf>
    <xf numFmtId="0" fontId="11" fillId="0" borderId="1" xfId="3" applyFont="1" applyFill="1" applyBorder="1" applyAlignment="1" applyProtection="1">
      <alignment horizontal="left" vertical="center"/>
    </xf>
    <xf numFmtId="0" fontId="15" fillId="3" borderId="3" xfId="3" applyFont="1" applyFill="1" applyBorder="1" applyAlignment="1">
      <alignment horizontal="left" vertical="center"/>
    </xf>
    <xf numFmtId="0" fontId="15" fillId="3" borderId="12" xfId="3" applyFont="1" applyFill="1" applyBorder="1" applyAlignment="1">
      <alignment horizontal="left" vertical="center"/>
    </xf>
    <xf numFmtId="0" fontId="15" fillId="3" borderId="4" xfId="3" applyFont="1" applyFill="1" applyBorder="1" applyAlignment="1">
      <alignment horizontal="left" vertical="center"/>
    </xf>
    <xf numFmtId="168" fontId="4" fillId="5" borderId="3" xfId="3" applyNumberFormat="1" applyFont="1" applyFill="1" applyBorder="1" applyAlignment="1">
      <alignment horizontal="center" vertical="center"/>
    </xf>
    <xf numFmtId="168" fontId="4" fillId="5" borderId="4" xfId="3" applyNumberFormat="1" applyFont="1" applyFill="1" applyBorder="1" applyAlignment="1">
      <alignment horizontal="center" vertical="center"/>
    </xf>
    <xf numFmtId="167" fontId="4" fillId="5" borderId="3" xfId="3" applyNumberFormat="1" applyFont="1" applyFill="1" applyBorder="1" applyAlignment="1">
      <alignment horizontal="right" vertical="center"/>
    </xf>
    <xf numFmtId="167" fontId="4" fillId="5" borderId="4" xfId="3" applyNumberFormat="1" applyFont="1" applyFill="1" applyBorder="1" applyAlignment="1">
      <alignment horizontal="right" vertical="center"/>
    </xf>
    <xf numFmtId="0" fontId="4" fillId="5" borderId="3" xfId="3" applyFont="1" applyFill="1" applyBorder="1" applyAlignment="1">
      <alignment horizontal="left" vertical="center"/>
    </xf>
    <xf numFmtId="0" fontId="4" fillId="5" borderId="12" xfId="3" applyFont="1" applyFill="1" applyBorder="1" applyAlignment="1">
      <alignment horizontal="left" vertical="center"/>
    </xf>
    <xf numFmtId="0" fontId="4" fillId="5" borderId="4" xfId="3" applyFont="1" applyFill="1" applyBorder="1" applyAlignment="1">
      <alignment horizontal="left" vertical="center"/>
    </xf>
    <xf numFmtId="0" fontId="1" fillId="2" borderId="1" xfId="0" applyFont="1" applyFill="1" applyBorder="1" applyAlignment="1" applyProtection="1">
      <alignment horizontal="left"/>
    </xf>
    <xf numFmtId="0" fontId="1" fillId="2" borderId="1"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6" fillId="2" borderId="1" xfId="0" applyFont="1" applyFill="1" applyBorder="1" applyAlignment="1" applyProtection="1">
      <alignment horizontal="center"/>
    </xf>
    <xf numFmtId="0" fontId="1" fillId="2" borderId="1" xfId="0" applyFont="1" applyFill="1" applyBorder="1" applyAlignment="1" applyProtection="1">
      <alignment horizontal="center"/>
    </xf>
  </cellXfs>
  <cellStyles count="5">
    <cellStyle name="Dezimal 2" xfId="2"/>
    <cellStyle name="Standard" xfId="0" builtinId="0"/>
    <cellStyle name="Standard 2" xfId="1"/>
    <cellStyle name="Standard 3" xfId="3"/>
    <cellStyle name="Standard_060228_Kontrolliste" xfId="4"/>
  </cellStyles>
  <dxfs count="5">
    <dxf>
      <fill>
        <patternFill>
          <bgColor theme="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tabSelected="1" zoomScaleNormal="100" workbookViewId="0">
      <selection activeCell="C4" sqref="C4"/>
    </sheetView>
  </sheetViews>
  <sheetFormatPr baseColWidth="10" defaultColWidth="11" defaultRowHeight="12.75" x14ac:dyDescent="0.2"/>
  <cols>
    <col min="1" max="1" width="4.125" style="4" customWidth="1"/>
    <col min="2" max="2" width="19.5" style="4" customWidth="1"/>
    <col min="3" max="3" width="44.125" style="4" customWidth="1"/>
    <col min="4" max="5" width="14.625" style="4" customWidth="1"/>
    <col min="6" max="6" width="4.125" style="4" customWidth="1"/>
    <col min="7" max="7" width="3.125" style="4" customWidth="1"/>
    <col min="8" max="8" width="41.875" style="4" customWidth="1"/>
    <col min="9" max="16384" width="11" style="4"/>
  </cols>
  <sheetData>
    <row r="1" spans="1:14" ht="7.5" customHeight="1" x14ac:dyDescent="0.2"/>
    <row r="2" spans="1:14" ht="50.25" customHeight="1" x14ac:dyDescent="0.2">
      <c r="A2" s="5"/>
      <c r="B2" s="97" t="s">
        <v>112</v>
      </c>
      <c r="C2" s="97"/>
      <c r="D2" s="97"/>
      <c r="E2" s="97"/>
      <c r="F2" s="8"/>
    </row>
    <row r="3" spans="1:14" ht="9" customHeight="1" x14ac:dyDescent="0.2">
      <c r="A3" s="9"/>
      <c r="B3" s="10"/>
      <c r="C3" s="10"/>
      <c r="D3" s="10"/>
      <c r="E3" s="10"/>
      <c r="F3" s="11"/>
    </row>
    <row r="4" spans="1:14" ht="36.75" customHeight="1" x14ac:dyDescent="0.2">
      <c r="A4" s="9"/>
      <c r="B4" s="40" t="s">
        <v>84</v>
      </c>
      <c r="C4" s="41"/>
      <c r="D4" s="68" t="s">
        <v>125</v>
      </c>
      <c r="E4" s="42"/>
      <c r="F4" s="11"/>
    </row>
    <row r="5" spans="1:14" ht="17.25" customHeight="1" x14ac:dyDescent="0.2">
      <c r="A5" s="9"/>
      <c r="B5" s="99" t="s">
        <v>117</v>
      </c>
      <c r="C5" s="100"/>
      <c r="D5" s="44">
        <v>2004</v>
      </c>
      <c r="E5" s="44">
        <v>2019</v>
      </c>
      <c r="F5" s="11"/>
    </row>
    <row r="6" spans="1:14" ht="25.5" customHeight="1" x14ac:dyDescent="0.2">
      <c r="A6" s="9"/>
      <c r="B6" s="100"/>
      <c r="C6" s="100"/>
      <c r="D6" s="45" t="e">
        <f>VLOOKUP(C4,'Angaben uwe'!A5:'Angaben uwe'!E84,4,FALSE)</f>
        <v>#N/A</v>
      </c>
      <c r="E6" s="45" t="e">
        <f>VLOOKUP(C4,'Angaben uwe'!A5:'Angaben uwe'!E84,5,FALSE)</f>
        <v>#N/A</v>
      </c>
      <c r="F6" s="11"/>
      <c r="H6" s="43"/>
    </row>
    <row r="7" spans="1:14" ht="9" customHeight="1" x14ac:dyDescent="0.2">
      <c r="A7" s="9"/>
      <c r="B7" s="10"/>
      <c r="C7" s="10"/>
      <c r="D7" s="12"/>
      <c r="E7" s="12"/>
      <c r="F7" s="11"/>
    </row>
    <row r="8" spans="1:14" ht="22.5" customHeight="1" x14ac:dyDescent="0.2">
      <c r="A8" s="5"/>
      <c r="B8" s="39" t="s">
        <v>100</v>
      </c>
      <c r="C8" s="6"/>
      <c r="D8" s="7"/>
      <c r="E8" s="7"/>
      <c r="F8" s="8"/>
      <c r="H8" s="98" t="s">
        <v>118</v>
      </c>
    </row>
    <row r="9" spans="1:14" ht="22.5" customHeight="1" x14ac:dyDescent="0.2">
      <c r="A9" s="9"/>
      <c r="B9" s="10" t="s">
        <v>85</v>
      </c>
      <c r="C9" s="10"/>
      <c r="D9" s="13"/>
      <c r="E9" s="14" t="e">
        <f>VLOOKUP(C4,'Angaben uwe'!A5:'Angaben uwe'!B84,2,FALSE)</f>
        <v>#N/A</v>
      </c>
      <c r="F9" s="11"/>
      <c r="H9" s="98"/>
    </row>
    <row r="10" spans="1:14" ht="9" customHeight="1" x14ac:dyDescent="0.2">
      <c r="A10" s="9"/>
      <c r="B10" s="10"/>
      <c r="C10" s="10"/>
      <c r="D10" s="10"/>
      <c r="E10" s="10"/>
      <c r="F10" s="11"/>
      <c r="H10" s="98"/>
      <c r="M10" s="15"/>
      <c r="N10" s="15"/>
    </row>
    <row r="11" spans="1:14" ht="23.25" customHeight="1" x14ac:dyDescent="0.2">
      <c r="A11" s="9"/>
      <c r="B11" s="16" t="s">
        <v>86</v>
      </c>
      <c r="C11" s="17" t="s">
        <v>87</v>
      </c>
      <c r="D11" s="46"/>
      <c r="E11" s="60"/>
      <c r="F11" s="11"/>
      <c r="H11" s="98"/>
      <c r="M11" s="15"/>
      <c r="N11" s="15"/>
    </row>
    <row r="12" spans="1:14" ht="31.5" customHeight="1" thickBot="1" x14ac:dyDescent="0.25">
      <c r="A12" s="9"/>
      <c r="B12" s="16" t="s">
        <v>88</v>
      </c>
      <c r="C12" s="18" t="s">
        <v>89</v>
      </c>
      <c r="D12" s="46"/>
      <c r="E12" s="81"/>
      <c r="F12" s="11"/>
      <c r="H12" s="98"/>
      <c r="M12" s="15"/>
      <c r="N12" s="15"/>
    </row>
    <row r="13" spans="1:14" ht="22.5" customHeight="1" thickBot="1" x14ac:dyDescent="0.25">
      <c r="A13" s="9"/>
      <c r="B13" s="19" t="s">
        <v>90</v>
      </c>
      <c r="C13" s="19"/>
      <c r="D13" s="47"/>
      <c r="E13" s="58">
        <f>SUM(E11:E12)</f>
        <v>0</v>
      </c>
      <c r="F13" s="11"/>
      <c r="H13" s="98"/>
      <c r="M13" s="15"/>
      <c r="N13" s="15"/>
    </row>
    <row r="14" spans="1:14" ht="9" customHeight="1" x14ac:dyDescent="0.2">
      <c r="A14" s="9"/>
      <c r="B14" s="10"/>
      <c r="C14" s="10"/>
      <c r="D14" s="13"/>
      <c r="E14" s="13"/>
      <c r="F14" s="11"/>
      <c r="H14" s="98"/>
      <c r="M14" s="15"/>
      <c r="N14" s="15"/>
    </row>
    <row r="15" spans="1:14" ht="22.5" customHeight="1" x14ac:dyDescent="0.2">
      <c r="A15" s="9"/>
      <c r="B15" s="20" t="s">
        <v>91</v>
      </c>
      <c r="C15" s="21" t="s">
        <v>92</v>
      </c>
      <c r="D15" s="21"/>
      <c r="E15" s="22" t="e">
        <f>E13-E9</f>
        <v>#N/A</v>
      </c>
      <c r="F15" s="11"/>
      <c r="H15" s="98"/>
      <c r="M15" s="15"/>
      <c r="N15" s="15"/>
    </row>
    <row r="16" spans="1:14" ht="22.5" customHeight="1" x14ac:dyDescent="0.2">
      <c r="A16" s="9"/>
      <c r="B16" s="23" t="s">
        <v>93</v>
      </c>
      <c r="C16" s="24"/>
      <c r="D16" s="21"/>
      <c r="E16" s="25" t="e">
        <f>E15/E9</f>
        <v>#N/A</v>
      </c>
      <c r="F16" s="11"/>
      <c r="H16" s="98"/>
      <c r="M16" s="15"/>
      <c r="N16" s="15"/>
    </row>
    <row r="17" spans="1:14" ht="9" customHeight="1" x14ac:dyDescent="0.2">
      <c r="A17" s="9"/>
      <c r="B17" s="10"/>
      <c r="C17" s="10"/>
      <c r="D17" s="10"/>
      <c r="E17" s="10"/>
      <c r="F17" s="11"/>
      <c r="H17" s="98"/>
      <c r="M17" s="15"/>
      <c r="N17" s="15"/>
    </row>
    <row r="18" spans="1:14" ht="37.5" customHeight="1" x14ac:dyDescent="0.2">
      <c r="A18" s="5"/>
      <c r="B18" s="39" t="s">
        <v>101</v>
      </c>
      <c r="C18" s="6"/>
      <c r="D18" s="7"/>
      <c r="E18" s="7"/>
      <c r="F18" s="8"/>
      <c r="M18" s="15"/>
      <c r="N18" s="15"/>
    </row>
    <row r="19" spans="1:14" ht="24" customHeight="1" x14ac:dyDescent="0.2">
      <c r="A19" s="9"/>
      <c r="B19" s="10" t="s">
        <v>94</v>
      </c>
      <c r="C19" s="10"/>
      <c r="D19" s="13"/>
      <c r="E19" s="52" t="e">
        <f>VLOOKUP(C4,'Angaben uwe'!A5:'Angaben uwe'!C84,3,FALSE)</f>
        <v>#N/A</v>
      </c>
      <c r="F19" s="11"/>
    </row>
    <row r="20" spans="1:14" ht="24" customHeight="1" x14ac:dyDescent="0.2">
      <c r="A20" s="9"/>
      <c r="B20" s="4" t="s">
        <v>98</v>
      </c>
      <c r="C20" s="10"/>
      <c r="D20" s="13"/>
      <c r="E20" s="53">
        <f>E36</f>
        <v>0</v>
      </c>
      <c r="F20" s="11"/>
    </row>
    <row r="21" spans="1:14" ht="24" customHeight="1" thickBot="1" x14ac:dyDescent="0.25">
      <c r="A21" s="9"/>
      <c r="B21" s="10" t="s">
        <v>115</v>
      </c>
      <c r="C21" s="10"/>
      <c r="D21" s="13"/>
      <c r="E21" s="56">
        <f>E37</f>
        <v>0</v>
      </c>
      <c r="F21" s="11"/>
    </row>
    <row r="22" spans="1:14" ht="24" customHeight="1" thickBot="1" x14ac:dyDescent="0.25">
      <c r="A22" s="9"/>
      <c r="B22" s="26" t="s">
        <v>116</v>
      </c>
      <c r="C22" s="27"/>
      <c r="E22" s="57" t="e">
        <f>SUM(E19:E21)</f>
        <v>#N/A</v>
      </c>
      <c r="F22" s="11"/>
    </row>
    <row r="23" spans="1:14" ht="9" customHeight="1" x14ac:dyDescent="0.2">
      <c r="A23" s="9"/>
      <c r="B23" s="10"/>
      <c r="C23" s="10"/>
      <c r="D23" s="13"/>
      <c r="E23" s="13"/>
      <c r="F23" s="11"/>
    </row>
    <row r="24" spans="1:14" ht="24" customHeight="1" x14ac:dyDescent="0.2">
      <c r="A24" s="9"/>
      <c r="B24" s="19" t="s">
        <v>109</v>
      </c>
      <c r="C24" s="10"/>
      <c r="D24" s="13"/>
      <c r="E24" s="13"/>
      <c r="F24" s="11"/>
    </row>
    <row r="25" spans="1:14" ht="9" customHeight="1" x14ac:dyDescent="0.2">
      <c r="A25" s="9"/>
      <c r="B25" s="19"/>
      <c r="C25" s="10"/>
      <c r="D25" s="13"/>
      <c r="E25" s="13"/>
      <c r="F25" s="11"/>
    </row>
    <row r="26" spans="1:14" ht="24" customHeight="1" x14ac:dyDescent="0.2">
      <c r="A26" s="9"/>
      <c r="B26" s="48" t="s">
        <v>107</v>
      </c>
      <c r="C26" s="48" t="s">
        <v>95</v>
      </c>
      <c r="D26" s="29"/>
      <c r="E26" s="50"/>
      <c r="F26" s="11"/>
    </row>
    <row r="27" spans="1:14" ht="24" customHeight="1" x14ac:dyDescent="0.2">
      <c r="A27" s="9"/>
      <c r="B27" s="31" t="s">
        <v>121</v>
      </c>
      <c r="C27" s="30" t="s">
        <v>122</v>
      </c>
      <c r="D27" s="29" t="e">
        <f>IF($E$6="x","keine Eingabe","")</f>
        <v>#N/A</v>
      </c>
      <c r="E27" s="63" t="e">
        <f>IF($E$6="x","*","")</f>
        <v>#N/A</v>
      </c>
      <c r="F27" s="11"/>
    </row>
    <row r="28" spans="1:14" ht="24" customHeight="1" x14ac:dyDescent="0.2">
      <c r="A28" s="9"/>
      <c r="B28" s="28" t="s">
        <v>103</v>
      </c>
      <c r="C28" s="48" t="s">
        <v>105</v>
      </c>
      <c r="D28" s="29"/>
      <c r="E28" s="50"/>
      <c r="F28" s="11"/>
      <c r="H28" s="98" t="s">
        <v>119</v>
      </c>
    </row>
    <row r="29" spans="1:14" ht="24" customHeight="1" x14ac:dyDescent="0.2">
      <c r="A29" s="9"/>
      <c r="B29" s="48" t="s">
        <v>104</v>
      </c>
      <c r="C29" s="48" t="s">
        <v>106</v>
      </c>
      <c r="D29" s="29"/>
      <c r="E29" s="50"/>
      <c r="F29" s="11"/>
      <c r="H29" s="98"/>
    </row>
    <row r="30" spans="1:14" ht="24" customHeight="1" x14ac:dyDescent="0.2">
      <c r="A30" s="9"/>
      <c r="B30" s="65">
        <v>720.33</v>
      </c>
      <c r="C30" s="30" t="s">
        <v>96</v>
      </c>
      <c r="D30" s="29"/>
      <c r="E30" s="50"/>
      <c r="F30" s="11"/>
      <c r="H30" s="98"/>
    </row>
    <row r="31" spans="1:14" ht="31.5" customHeight="1" x14ac:dyDescent="0.2">
      <c r="A31" s="9"/>
      <c r="B31" s="64">
        <v>720.351</v>
      </c>
      <c r="C31" s="49" t="s">
        <v>124</v>
      </c>
      <c r="D31" s="29"/>
      <c r="E31" s="50"/>
      <c r="F31" s="11"/>
      <c r="H31" s="98"/>
    </row>
    <row r="32" spans="1:14" ht="31.5" customHeight="1" x14ac:dyDescent="0.2">
      <c r="A32" s="9"/>
      <c r="B32" s="30" t="s">
        <v>97</v>
      </c>
      <c r="C32" s="49" t="s">
        <v>113</v>
      </c>
      <c r="D32" s="29"/>
      <c r="E32" s="50"/>
      <c r="F32" s="11"/>
      <c r="H32" s="98"/>
    </row>
    <row r="33" spans="1:8" ht="24" customHeight="1" x14ac:dyDescent="0.2">
      <c r="A33" s="9"/>
      <c r="B33" s="31" t="s">
        <v>108</v>
      </c>
      <c r="C33" s="49" t="s">
        <v>114</v>
      </c>
      <c r="D33" s="29"/>
      <c r="E33" s="50"/>
      <c r="F33" s="11"/>
      <c r="H33" s="98"/>
    </row>
    <row r="34" spans="1:8" ht="24" customHeight="1" x14ac:dyDescent="0.2">
      <c r="A34" s="9"/>
      <c r="B34" s="66">
        <v>720.39400000000001</v>
      </c>
      <c r="C34" s="48" t="s">
        <v>102</v>
      </c>
      <c r="D34" s="29"/>
      <c r="E34" s="50"/>
      <c r="F34" s="11"/>
      <c r="H34" s="98"/>
    </row>
    <row r="35" spans="1:8" ht="9" customHeight="1" x14ac:dyDescent="0.2">
      <c r="A35" s="9"/>
      <c r="D35" s="55"/>
      <c r="E35" s="54"/>
      <c r="F35" s="11"/>
      <c r="H35" s="98"/>
    </row>
    <row r="36" spans="1:8" ht="24" customHeight="1" x14ac:dyDescent="0.2">
      <c r="A36" s="9"/>
      <c r="B36" s="67">
        <v>720.45100000000002</v>
      </c>
      <c r="C36" s="18" t="s">
        <v>123</v>
      </c>
      <c r="D36" s="46"/>
      <c r="E36" s="81"/>
      <c r="F36" s="11"/>
    </row>
    <row r="37" spans="1:8" ht="24" customHeight="1" thickBot="1" x14ac:dyDescent="0.25">
      <c r="A37" s="9"/>
      <c r="B37" s="67">
        <v>720.49400000000003</v>
      </c>
      <c r="C37" s="17" t="s">
        <v>99</v>
      </c>
      <c r="D37" s="51"/>
      <c r="E37" s="60"/>
      <c r="F37" s="11"/>
    </row>
    <row r="38" spans="1:8" ht="24" customHeight="1" thickBot="1" x14ac:dyDescent="0.25">
      <c r="A38" s="9"/>
      <c r="B38" s="19" t="s">
        <v>110</v>
      </c>
      <c r="C38" s="19"/>
      <c r="D38" s="57" t="e">
        <f>IF(D6="x",SUM(D26:D34),IF(E6="x",D26+SUM(D28:D34),"Fehler"))</f>
        <v>#N/A</v>
      </c>
      <c r="E38" s="59"/>
      <c r="F38" s="11"/>
    </row>
    <row r="39" spans="1:8" ht="9" customHeight="1" x14ac:dyDescent="0.2">
      <c r="A39" s="9"/>
      <c r="B39" s="10"/>
      <c r="C39" s="10"/>
      <c r="D39" s="13"/>
      <c r="E39" s="54"/>
      <c r="F39" s="11"/>
    </row>
    <row r="40" spans="1:8" ht="24" customHeight="1" x14ac:dyDescent="0.2">
      <c r="A40" s="9"/>
      <c r="B40" s="23" t="s">
        <v>91</v>
      </c>
      <c r="C40" s="61" t="s">
        <v>120</v>
      </c>
      <c r="D40" s="104" t="e">
        <f>D38-E22</f>
        <v>#N/A</v>
      </c>
      <c r="E40" s="105"/>
      <c r="F40" s="11"/>
    </row>
    <row r="41" spans="1:8" ht="24" customHeight="1" x14ac:dyDescent="0.2">
      <c r="A41" s="9"/>
      <c r="B41" s="23" t="s">
        <v>93</v>
      </c>
      <c r="C41" s="32"/>
      <c r="D41" s="106" t="e">
        <f>D40/E19</f>
        <v>#N/A</v>
      </c>
      <c r="E41" s="107"/>
      <c r="F41" s="11"/>
    </row>
    <row r="42" spans="1:8" ht="24" customHeight="1" x14ac:dyDescent="0.2">
      <c r="A42" s="9"/>
      <c r="B42" s="108" t="e">
        <f>IF(D41&lt;=-20.01%,"Ergebnis: Die Abweichung liegt ausserhalb der Toleranz von 20%, die Rückstellungen sind zu tief!","Ergebnis: Die Abweichung liegt innerhalb der Toleranz von 20%.")</f>
        <v>#N/A</v>
      </c>
      <c r="C42" s="109"/>
      <c r="D42" s="109"/>
      <c r="E42" s="110"/>
      <c r="F42" s="11"/>
    </row>
    <row r="43" spans="1:8" ht="24" customHeight="1" x14ac:dyDescent="0.2">
      <c r="A43" s="9"/>
      <c r="B43" s="62" t="e">
        <f>IF(E6="x","* Gemäss Richtlinie 2019 sind diese Aufwendungen nicht rückstellungsbildend.","")</f>
        <v>#N/A</v>
      </c>
      <c r="F43" s="11"/>
    </row>
    <row r="44" spans="1:8" ht="9" customHeight="1" x14ac:dyDescent="0.2">
      <c r="A44" s="9"/>
      <c r="B44" s="33"/>
      <c r="C44" s="10"/>
      <c r="D44" s="12"/>
      <c r="E44" s="12"/>
      <c r="F44" s="11"/>
    </row>
    <row r="45" spans="1:8" ht="24" customHeight="1" x14ac:dyDescent="0.2">
      <c r="A45" s="9"/>
      <c r="B45" s="101" t="s">
        <v>111</v>
      </c>
      <c r="C45" s="102"/>
      <c r="D45" s="102"/>
      <c r="E45" s="103"/>
      <c r="F45" s="11"/>
    </row>
    <row r="46" spans="1:8" ht="9" customHeight="1" x14ac:dyDescent="0.2">
      <c r="A46" s="34"/>
      <c r="B46" s="35"/>
      <c r="C46" s="35"/>
      <c r="D46" s="36"/>
      <c r="E46" s="36"/>
      <c r="F46" s="37"/>
    </row>
    <row r="47" spans="1:8" x14ac:dyDescent="0.2">
      <c r="D47" s="38"/>
      <c r="E47" s="38"/>
    </row>
    <row r="48" spans="1:8" x14ac:dyDescent="0.2">
      <c r="D48" s="38"/>
      <c r="E48" s="38"/>
    </row>
    <row r="49" spans="4:5" x14ac:dyDescent="0.2">
      <c r="D49" s="38"/>
      <c r="E49" s="38"/>
    </row>
    <row r="50" spans="4:5" x14ac:dyDescent="0.2">
      <c r="D50" s="38"/>
      <c r="E50" s="38"/>
    </row>
    <row r="51" spans="4:5" x14ac:dyDescent="0.2">
      <c r="D51" s="38"/>
      <c r="E51" s="38"/>
    </row>
    <row r="52" spans="4:5" x14ac:dyDescent="0.2">
      <c r="D52" s="38"/>
      <c r="E52" s="38"/>
    </row>
    <row r="53" spans="4:5" x14ac:dyDescent="0.2">
      <c r="D53" s="38"/>
      <c r="E53" s="38"/>
    </row>
    <row r="54" spans="4:5" x14ac:dyDescent="0.2">
      <c r="E54" s="38"/>
    </row>
    <row r="55" spans="4:5" x14ac:dyDescent="0.2">
      <c r="E55" s="38"/>
    </row>
    <row r="56" spans="4:5" x14ac:dyDescent="0.2">
      <c r="E56" s="38"/>
    </row>
    <row r="57" spans="4:5" x14ac:dyDescent="0.2">
      <c r="E57" s="38"/>
    </row>
    <row r="58" spans="4:5" x14ac:dyDescent="0.2">
      <c r="E58" s="38"/>
    </row>
    <row r="59" spans="4:5" x14ac:dyDescent="0.2">
      <c r="E59" s="38"/>
    </row>
    <row r="60" spans="4:5" x14ac:dyDescent="0.2">
      <c r="E60" s="38"/>
    </row>
    <row r="61" spans="4:5" x14ac:dyDescent="0.2">
      <c r="E61" s="38"/>
    </row>
    <row r="62" spans="4:5" x14ac:dyDescent="0.2">
      <c r="E62" s="38"/>
    </row>
    <row r="63" spans="4:5" x14ac:dyDescent="0.2">
      <c r="E63" s="38"/>
    </row>
    <row r="64" spans="4:5" x14ac:dyDescent="0.2">
      <c r="E64" s="38"/>
    </row>
    <row r="65" spans="5:5" x14ac:dyDescent="0.2">
      <c r="E65" s="38"/>
    </row>
    <row r="66" spans="5:5" x14ac:dyDescent="0.2">
      <c r="E66" s="38"/>
    </row>
    <row r="67" spans="5:5" x14ac:dyDescent="0.2">
      <c r="E67" s="38"/>
    </row>
    <row r="68" spans="5:5" x14ac:dyDescent="0.2">
      <c r="E68" s="38"/>
    </row>
    <row r="69" spans="5:5" x14ac:dyDescent="0.2">
      <c r="E69" s="38"/>
    </row>
    <row r="70" spans="5:5" x14ac:dyDescent="0.2">
      <c r="E70" s="38"/>
    </row>
    <row r="71" spans="5:5" x14ac:dyDescent="0.2">
      <c r="E71" s="38"/>
    </row>
  </sheetData>
  <sheetProtection algorithmName="SHA-512" hashValue="gielbT6tHvWO5oUhnpxZJwpqqF6sSYJd6nXnNzERdHtKsqwS/mrJbh1s+Jii53RqXDtGCOkgL4ds7j06b+EIXA==" saltValue="qTeJbQVwswAOZB1uLSAj4w==" spinCount="100000" sheet="1" objects="1" scenarios="1"/>
  <protectedRanges>
    <protectedRange algorithmName="SHA-512" hashValue="hukTKGuheBzPDqZ283AvCLRbY+/j8+J78VRm5vC4RrGiPjY0BbIaN41JvrJL7znbzK/Vt8rVwKYcJe6ojWp4sg==" saltValue="IsolDdXoy7FJgw2U55gIrg==" spinCount="100000" sqref="D5:E6" name="Bereich2"/>
    <protectedRange sqref="C4:E4 E11:E12 E36:E37 D26 D28:D34" name="Bereich1"/>
    <protectedRange sqref="D27" name="Bereich1_1"/>
  </protectedRanges>
  <mergeCells count="8">
    <mergeCell ref="B2:E2"/>
    <mergeCell ref="H8:H17"/>
    <mergeCell ref="H28:H35"/>
    <mergeCell ref="B5:C6"/>
    <mergeCell ref="B45:E45"/>
    <mergeCell ref="D40:E40"/>
    <mergeCell ref="D41:E41"/>
    <mergeCell ref="B42:E42"/>
  </mergeCells>
  <conditionalFormatting sqref="D41:E41">
    <cfRule type="cellIs" dxfId="4" priority="3" operator="lessThan">
      <formula>-0.2001</formula>
    </cfRule>
    <cfRule type="cellIs" dxfId="3" priority="4" operator="greaterThan">
      <formula>-0.2</formula>
    </cfRule>
    <cfRule type="cellIs" dxfId="2" priority="5" operator="lessThan">
      <formula>-0.2</formula>
    </cfRule>
    <cfRule type="cellIs" dxfId="1" priority="6" operator="greaterThan">
      <formula>-0.2</formula>
    </cfRule>
  </conditionalFormatting>
  <conditionalFormatting sqref="D27">
    <cfRule type="expression" dxfId="0" priority="1">
      <formula>$E$6="x"</formula>
    </cfRule>
  </conditionalFormatting>
  <pageMargins left="0.9055118110236221" right="0.70866141732283472" top="0.39370078740157483" bottom="0.74803149606299213" header="0.31496062992125984" footer="0.31496062992125984"/>
  <pageSetup paperSize="9" scale="77" orientation="portrait" r:id="rId1"/>
  <headerFooter>
    <oddFooter>&amp;LZur Verfügung gestellt vom Finanzdepartement des Kantons Luzern, Finanzaufsicht Gemeinden &amp;RVersion: August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0"/>
  <sheetViews>
    <sheetView zoomScaleNormal="100" workbookViewId="0">
      <selection activeCell="A2" sqref="A2"/>
    </sheetView>
  </sheetViews>
  <sheetFormatPr baseColWidth="10" defaultRowHeight="14.25" x14ac:dyDescent="0.2"/>
  <cols>
    <col min="1" max="1" width="20.875" customWidth="1"/>
    <col min="2" max="2" width="15.625" customWidth="1"/>
    <col min="3" max="3" width="16.125" customWidth="1"/>
    <col min="4" max="5" width="7.375" customWidth="1"/>
    <col min="6" max="6" width="55.875" bestFit="1" customWidth="1"/>
  </cols>
  <sheetData>
    <row r="1" spans="1:6" s="2" customFormat="1" ht="30" x14ac:dyDescent="0.4">
      <c r="A1" s="69" t="s">
        <v>0</v>
      </c>
      <c r="B1" s="70"/>
      <c r="C1" s="70"/>
      <c r="D1" s="70"/>
      <c r="E1" s="70"/>
      <c r="F1" s="70"/>
    </row>
    <row r="2" spans="1:6" ht="15" x14ac:dyDescent="0.2">
      <c r="A2" s="71"/>
      <c r="B2" s="72"/>
      <c r="C2" s="72"/>
      <c r="D2" s="72"/>
      <c r="E2" s="72"/>
      <c r="F2" s="72"/>
    </row>
    <row r="3" spans="1:6" ht="30" customHeight="1" x14ac:dyDescent="0.25">
      <c r="A3" s="115" t="s">
        <v>81</v>
      </c>
      <c r="B3" s="112" t="s">
        <v>126</v>
      </c>
      <c r="C3" s="112" t="s">
        <v>127</v>
      </c>
      <c r="D3" s="113" t="s">
        <v>82</v>
      </c>
      <c r="E3" s="114"/>
      <c r="F3" s="111" t="s">
        <v>133</v>
      </c>
    </row>
    <row r="4" spans="1:6" s="3" customFormat="1" ht="32.25" customHeight="1" x14ac:dyDescent="0.25">
      <c r="A4" s="115"/>
      <c r="B4" s="112"/>
      <c r="C4" s="116"/>
      <c r="D4" s="73">
        <v>2004</v>
      </c>
      <c r="E4" s="73">
        <v>2019</v>
      </c>
      <c r="F4" s="111"/>
    </row>
    <row r="5" spans="1:6" ht="15" x14ac:dyDescent="0.2">
      <c r="A5" s="84" t="s">
        <v>1</v>
      </c>
      <c r="B5" s="74">
        <v>712850</v>
      </c>
      <c r="C5" s="74">
        <v>248844</v>
      </c>
      <c r="D5" s="86"/>
      <c r="E5" s="85" t="s">
        <v>83</v>
      </c>
      <c r="F5" s="75" t="s">
        <v>136</v>
      </c>
    </row>
    <row r="6" spans="1:6" ht="15" x14ac:dyDescent="0.2">
      <c r="A6" s="84" t="s">
        <v>2</v>
      </c>
      <c r="B6" s="74">
        <v>302029</v>
      </c>
      <c r="C6" s="74">
        <v>179029</v>
      </c>
      <c r="D6" s="86" t="s">
        <v>83</v>
      </c>
      <c r="E6" s="85"/>
      <c r="F6" s="75"/>
    </row>
    <row r="7" spans="1:6" ht="15" x14ac:dyDescent="0.2">
      <c r="A7" s="84" t="s">
        <v>3</v>
      </c>
      <c r="B7" s="74">
        <v>65991</v>
      </c>
      <c r="C7" s="74">
        <v>35118</v>
      </c>
      <c r="D7" s="86" t="s">
        <v>83</v>
      </c>
      <c r="E7" s="85"/>
      <c r="F7" s="75"/>
    </row>
    <row r="8" spans="1:6" ht="15" x14ac:dyDescent="0.2">
      <c r="A8" s="84" t="s">
        <v>4</v>
      </c>
      <c r="B8" s="74">
        <v>155837</v>
      </c>
      <c r="C8" s="74">
        <v>41837</v>
      </c>
      <c r="D8" s="86" t="s">
        <v>83</v>
      </c>
      <c r="E8" s="85"/>
      <c r="F8" s="75"/>
    </row>
    <row r="9" spans="1:6" ht="15" x14ac:dyDescent="0.2">
      <c r="A9" s="84" t="s">
        <v>5</v>
      </c>
      <c r="B9" s="74">
        <v>223690</v>
      </c>
      <c r="C9" s="74">
        <v>74522</v>
      </c>
      <c r="D9" s="86"/>
      <c r="E9" s="85" t="s">
        <v>83</v>
      </c>
      <c r="F9" s="75" t="s">
        <v>137</v>
      </c>
    </row>
    <row r="10" spans="1:6" ht="15" x14ac:dyDescent="0.2">
      <c r="A10" s="84" t="s">
        <v>6</v>
      </c>
      <c r="B10" s="74">
        <v>435182</v>
      </c>
      <c r="C10" s="74">
        <v>258182</v>
      </c>
      <c r="D10" s="86" t="s">
        <v>83</v>
      </c>
      <c r="E10" s="85"/>
      <c r="F10" s="75"/>
    </row>
    <row r="11" spans="1:6" ht="15" x14ac:dyDescent="0.2">
      <c r="A11" s="84" t="s">
        <v>7</v>
      </c>
      <c r="B11" s="76">
        <v>1103958</v>
      </c>
      <c r="C11" s="76">
        <v>561167</v>
      </c>
      <c r="D11" s="86" t="s">
        <v>83</v>
      </c>
      <c r="E11" s="85"/>
      <c r="F11" s="77" t="s">
        <v>129</v>
      </c>
    </row>
    <row r="12" spans="1:6" ht="15" x14ac:dyDescent="0.2">
      <c r="A12" s="84" t="s">
        <v>8</v>
      </c>
      <c r="B12" s="74">
        <v>1202072</v>
      </c>
      <c r="C12" s="74">
        <v>416499</v>
      </c>
      <c r="D12" s="86"/>
      <c r="E12" s="85" t="s">
        <v>83</v>
      </c>
      <c r="F12" s="75" t="s">
        <v>140</v>
      </c>
    </row>
    <row r="13" spans="1:6" ht="28.5" x14ac:dyDescent="0.2">
      <c r="A13" s="84" t="s">
        <v>9</v>
      </c>
      <c r="B13" s="74">
        <v>385281</v>
      </c>
      <c r="C13" s="74">
        <v>234914</v>
      </c>
      <c r="D13" s="86"/>
      <c r="E13" s="85" t="s">
        <v>83</v>
      </c>
      <c r="F13" s="88" t="s">
        <v>154</v>
      </c>
    </row>
    <row r="14" spans="1:6" ht="15" x14ac:dyDescent="0.2">
      <c r="A14" s="84" t="s">
        <v>10</v>
      </c>
      <c r="B14" s="74">
        <v>382307</v>
      </c>
      <c r="C14" s="74">
        <v>124307</v>
      </c>
      <c r="D14" s="86" t="s">
        <v>83</v>
      </c>
      <c r="E14" s="85"/>
      <c r="F14" s="75"/>
    </row>
    <row r="15" spans="1:6" ht="15" x14ac:dyDescent="0.2">
      <c r="A15" s="84" t="s">
        <v>11</v>
      </c>
      <c r="B15" s="74">
        <v>591392.80000000005</v>
      </c>
      <c r="C15" s="74">
        <v>419199</v>
      </c>
      <c r="D15" s="86" t="s">
        <v>83</v>
      </c>
      <c r="E15" s="85"/>
      <c r="F15" s="75"/>
    </row>
    <row r="16" spans="1:6" ht="15" x14ac:dyDescent="0.2">
      <c r="A16" s="84" t="s">
        <v>12</v>
      </c>
      <c r="B16" s="74">
        <v>219750</v>
      </c>
      <c r="C16" s="74">
        <v>-6123</v>
      </c>
      <c r="D16" s="86" t="s">
        <v>83</v>
      </c>
      <c r="E16" s="85"/>
      <c r="F16" s="75" t="s">
        <v>130</v>
      </c>
    </row>
    <row r="17" spans="1:6" ht="15" x14ac:dyDescent="0.2">
      <c r="A17" s="84" t="s">
        <v>13</v>
      </c>
      <c r="B17" s="74">
        <v>124082</v>
      </c>
      <c r="C17" s="74">
        <v>67082</v>
      </c>
      <c r="D17" s="86" t="s">
        <v>83</v>
      </c>
      <c r="E17" s="85"/>
      <c r="F17" s="75"/>
    </row>
    <row r="18" spans="1:6" ht="15" x14ac:dyDescent="0.2">
      <c r="A18" s="84" t="s">
        <v>14</v>
      </c>
      <c r="B18" s="74">
        <v>2322208</v>
      </c>
      <c r="C18" s="74">
        <v>464208</v>
      </c>
      <c r="D18" s="86" t="s">
        <v>83</v>
      </c>
      <c r="E18" s="85"/>
      <c r="F18" s="75"/>
    </row>
    <row r="19" spans="1:6" ht="15" x14ac:dyDescent="0.2">
      <c r="A19" s="84" t="s">
        <v>15</v>
      </c>
      <c r="B19" s="74">
        <v>288871.67</v>
      </c>
      <c r="C19" s="74">
        <v>215872</v>
      </c>
      <c r="D19" s="86" t="s">
        <v>83</v>
      </c>
      <c r="E19" s="85"/>
      <c r="F19" s="75"/>
    </row>
    <row r="20" spans="1:6" ht="15" x14ac:dyDescent="0.2">
      <c r="A20" s="84" t="s">
        <v>16</v>
      </c>
      <c r="B20" s="74">
        <v>250330</v>
      </c>
      <c r="C20" s="74">
        <v>100731</v>
      </c>
      <c r="D20" s="86"/>
      <c r="E20" s="85" t="s">
        <v>83</v>
      </c>
      <c r="F20" s="75" t="s">
        <v>131</v>
      </c>
    </row>
    <row r="21" spans="1:6" ht="42.75" x14ac:dyDescent="0.2">
      <c r="A21" s="84" t="s">
        <v>17</v>
      </c>
      <c r="B21" s="74">
        <v>5278139</v>
      </c>
      <c r="C21" s="74">
        <v>2945139</v>
      </c>
      <c r="D21" s="86" t="s">
        <v>83</v>
      </c>
      <c r="E21" s="85"/>
      <c r="F21" s="89" t="s">
        <v>155</v>
      </c>
    </row>
    <row r="22" spans="1:6" ht="15" x14ac:dyDescent="0.2">
      <c r="A22" s="84" t="s">
        <v>18</v>
      </c>
      <c r="B22" s="74">
        <v>492606</v>
      </c>
      <c r="C22" s="74">
        <v>283255</v>
      </c>
      <c r="D22" s="86"/>
      <c r="E22" s="85" t="s">
        <v>83</v>
      </c>
      <c r="F22" s="75" t="s">
        <v>131</v>
      </c>
    </row>
    <row r="23" spans="1:6" ht="15" x14ac:dyDescent="0.2">
      <c r="A23" s="84" t="s">
        <v>19</v>
      </c>
      <c r="B23" s="74">
        <v>32949</v>
      </c>
      <c r="C23" s="74">
        <v>32949</v>
      </c>
      <c r="D23" s="86" t="s">
        <v>83</v>
      </c>
      <c r="E23" s="85"/>
      <c r="F23" s="75"/>
    </row>
    <row r="24" spans="1:6" ht="15" x14ac:dyDescent="0.2">
      <c r="A24" s="84" t="s">
        <v>20</v>
      </c>
      <c r="B24" s="74">
        <v>388446</v>
      </c>
      <c r="C24" s="74">
        <v>194946</v>
      </c>
      <c r="D24" s="86" t="s">
        <v>83</v>
      </c>
      <c r="E24" s="85"/>
      <c r="F24" s="75"/>
    </row>
    <row r="25" spans="1:6" ht="15" x14ac:dyDescent="0.2">
      <c r="A25" s="84" t="s">
        <v>21</v>
      </c>
      <c r="B25" s="76">
        <v>748637</v>
      </c>
      <c r="C25" s="76">
        <v>475265</v>
      </c>
      <c r="D25" s="86"/>
      <c r="E25" s="85" t="s">
        <v>83</v>
      </c>
      <c r="F25" s="78" t="s">
        <v>131</v>
      </c>
    </row>
    <row r="26" spans="1:6" ht="15" x14ac:dyDescent="0.2">
      <c r="A26" s="84" t="s">
        <v>22</v>
      </c>
      <c r="B26" s="74" t="s">
        <v>128</v>
      </c>
      <c r="C26" s="74">
        <v>167589</v>
      </c>
      <c r="D26" s="86" t="s">
        <v>83</v>
      </c>
      <c r="E26" s="85"/>
      <c r="F26" s="75"/>
    </row>
    <row r="27" spans="1:6" ht="15" x14ac:dyDescent="0.2">
      <c r="A27" s="84" t="s">
        <v>23</v>
      </c>
      <c r="B27" s="74">
        <v>104035</v>
      </c>
      <c r="C27" s="74">
        <v>13230</v>
      </c>
      <c r="D27" s="86"/>
      <c r="E27" s="85" t="s">
        <v>83</v>
      </c>
      <c r="F27" s="75" t="s">
        <v>140</v>
      </c>
    </row>
    <row r="28" spans="1:6" ht="15" x14ac:dyDescent="0.2">
      <c r="A28" s="84" t="s">
        <v>24</v>
      </c>
      <c r="B28" s="74">
        <v>794310</v>
      </c>
      <c r="C28" s="74">
        <v>608341</v>
      </c>
      <c r="D28" s="86" t="s">
        <v>83</v>
      </c>
      <c r="E28" s="85"/>
      <c r="F28" s="75"/>
    </row>
    <row r="29" spans="1:6" ht="15" x14ac:dyDescent="0.2">
      <c r="A29" s="84" t="s">
        <v>25</v>
      </c>
      <c r="B29" s="74">
        <v>334210</v>
      </c>
      <c r="C29" s="74">
        <v>170210</v>
      </c>
      <c r="D29" s="86" t="s">
        <v>83</v>
      </c>
      <c r="E29" s="85"/>
      <c r="F29" s="75"/>
    </row>
    <row r="30" spans="1:6" ht="15" x14ac:dyDescent="0.2">
      <c r="A30" s="84" t="s">
        <v>26</v>
      </c>
      <c r="B30" s="74">
        <v>116599</v>
      </c>
      <c r="C30" s="74">
        <v>-12401</v>
      </c>
      <c r="D30" s="86" t="s">
        <v>83</v>
      </c>
      <c r="E30" s="85"/>
      <c r="F30" s="75"/>
    </row>
    <row r="31" spans="1:6" ht="15" x14ac:dyDescent="0.2">
      <c r="A31" s="84" t="s">
        <v>27</v>
      </c>
      <c r="B31" s="74">
        <v>128025.4</v>
      </c>
      <c r="C31" s="74">
        <v>44855</v>
      </c>
      <c r="D31" s="86" t="s">
        <v>83</v>
      </c>
      <c r="E31" s="85"/>
      <c r="F31" s="75"/>
    </row>
    <row r="32" spans="1:6" ht="15" x14ac:dyDescent="0.2">
      <c r="A32" s="84" t="s">
        <v>28</v>
      </c>
      <c r="B32" s="74">
        <v>174501</v>
      </c>
      <c r="C32" s="74">
        <v>26737</v>
      </c>
      <c r="D32" s="86"/>
      <c r="E32" s="85" t="s">
        <v>83</v>
      </c>
      <c r="F32" s="75" t="s">
        <v>143</v>
      </c>
    </row>
    <row r="33" spans="1:6" ht="15" x14ac:dyDescent="0.2">
      <c r="A33" s="84" t="s">
        <v>29</v>
      </c>
      <c r="B33" s="74">
        <v>321991</v>
      </c>
      <c r="C33" s="74">
        <v>148230</v>
      </c>
      <c r="D33" s="86"/>
      <c r="E33" s="85" t="s">
        <v>83</v>
      </c>
      <c r="F33" s="75" t="s">
        <v>144</v>
      </c>
    </row>
    <row r="34" spans="1:6" ht="42.75" x14ac:dyDescent="0.2">
      <c r="A34" s="84" t="s">
        <v>30</v>
      </c>
      <c r="B34" s="74">
        <v>290193</v>
      </c>
      <c r="C34" s="74">
        <v>203838</v>
      </c>
      <c r="D34" s="86"/>
      <c r="E34" s="85" t="s">
        <v>83</v>
      </c>
      <c r="F34" s="88" t="s">
        <v>145</v>
      </c>
    </row>
    <row r="35" spans="1:6" ht="15" x14ac:dyDescent="0.2">
      <c r="A35" s="84" t="s">
        <v>31</v>
      </c>
      <c r="B35" s="74">
        <v>168596</v>
      </c>
      <c r="C35" s="74">
        <v>96596</v>
      </c>
      <c r="D35" s="86" t="s">
        <v>83</v>
      </c>
      <c r="E35" s="85"/>
      <c r="F35" s="75"/>
    </row>
    <row r="36" spans="1:6" ht="15" x14ac:dyDescent="0.2">
      <c r="A36" s="84" t="s">
        <v>32</v>
      </c>
      <c r="B36" s="74">
        <v>243708</v>
      </c>
      <c r="C36" s="74">
        <v>151708</v>
      </c>
      <c r="D36" s="86" t="s">
        <v>83</v>
      </c>
      <c r="E36" s="85"/>
      <c r="F36" s="75"/>
    </row>
    <row r="37" spans="1:6" ht="28.5" x14ac:dyDescent="0.2">
      <c r="A37" s="84" t="s">
        <v>33</v>
      </c>
      <c r="B37" s="76">
        <v>1368625</v>
      </c>
      <c r="C37" s="76">
        <f>854461+62556</f>
        <v>917017</v>
      </c>
      <c r="D37" s="86" t="s">
        <v>83</v>
      </c>
      <c r="E37" s="85"/>
      <c r="F37" s="87" t="s">
        <v>141</v>
      </c>
    </row>
    <row r="38" spans="1:6" ht="28.5" x14ac:dyDescent="0.2">
      <c r="A38" s="84" t="s">
        <v>34</v>
      </c>
      <c r="B38" s="74">
        <v>2101228</v>
      </c>
      <c r="C38" s="76">
        <v>1140882</v>
      </c>
      <c r="D38" s="86"/>
      <c r="E38" s="85" t="s">
        <v>83</v>
      </c>
      <c r="F38" s="88" t="s">
        <v>146</v>
      </c>
    </row>
    <row r="39" spans="1:6" ht="42.75" x14ac:dyDescent="0.2">
      <c r="A39" s="84" t="s">
        <v>35</v>
      </c>
      <c r="B39" s="74">
        <v>507050</v>
      </c>
      <c r="C39" s="74">
        <v>326898</v>
      </c>
      <c r="D39" s="86"/>
      <c r="E39" s="85" t="s">
        <v>83</v>
      </c>
      <c r="F39" s="88" t="s">
        <v>147</v>
      </c>
    </row>
    <row r="40" spans="1:6" ht="15" x14ac:dyDescent="0.2">
      <c r="A40" s="84" t="s">
        <v>36</v>
      </c>
      <c r="B40" s="74">
        <v>62577</v>
      </c>
      <c r="C40" s="74">
        <v>9577</v>
      </c>
      <c r="D40" s="86" t="s">
        <v>83</v>
      </c>
      <c r="E40" s="85"/>
      <c r="F40" s="75"/>
    </row>
    <row r="41" spans="1:6" ht="15" x14ac:dyDescent="0.2">
      <c r="A41" s="84" t="s">
        <v>37</v>
      </c>
      <c r="B41" s="74">
        <v>2061149</v>
      </c>
      <c r="C41" s="74">
        <v>718504</v>
      </c>
      <c r="D41" s="86"/>
      <c r="E41" s="85" t="s">
        <v>83</v>
      </c>
      <c r="F41" s="75" t="s">
        <v>131</v>
      </c>
    </row>
    <row r="42" spans="1:6" ht="28.5" x14ac:dyDescent="0.2">
      <c r="A42" s="84" t="s">
        <v>38</v>
      </c>
      <c r="B42" s="74">
        <v>327167</v>
      </c>
      <c r="C42" s="74">
        <v>112896</v>
      </c>
      <c r="D42" s="86"/>
      <c r="E42" s="85" t="s">
        <v>83</v>
      </c>
      <c r="F42" s="88" t="s">
        <v>157</v>
      </c>
    </row>
    <row r="43" spans="1:6" ht="15" x14ac:dyDescent="0.2">
      <c r="A43" s="84" t="s">
        <v>39</v>
      </c>
      <c r="B43" s="74">
        <v>349548</v>
      </c>
      <c r="C43" s="74">
        <v>191548</v>
      </c>
      <c r="D43" s="86" t="s">
        <v>83</v>
      </c>
      <c r="E43" s="85"/>
      <c r="F43" s="75"/>
    </row>
    <row r="44" spans="1:6" ht="28.5" x14ac:dyDescent="0.2">
      <c r="A44" s="84" t="s">
        <v>40</v>
      </c>
      <c r="B44" s="74">
        <v>2845331</v>
      </c>
      <c r="C44" s="74">
        <v>838590</v>
      </c>
      <c r="D44" s="86" t="s">
        <v>83</v>
      </c>
      <c r="E44" s="85"/>
      <c r="F44" s="89" t="s">
        <v>148</v>
      </c>
    </row>
    <row r="45" spans="1:6" ht="15" x14ac:dyDescent="0.2">
      <c r="A45" s="84" t="s">
        <v>41</v>
      </c>
      <c r="B45" s="74">
        <v>106001</v>
      </c>
      <c r="C45" s="74">
        <v>80701</v>
      </c>
      <c r="D45" s="86" t="s">
        <v>83</v>
      </c>
      <c r="E45" s="85"/>
      <c r="F45" s="75"/>
    </row>
    <row r="46" spans="1:6" ht="15" x14ac:dyDescent="0.2">
      <c r="A46" s="84" t="s">
        <v>42</v>
      </c>
      <c r="B46" s="74">
        <v>16944793</v>
      </c>
      <c r="C46" s="74">
        <v>6844793</v>
      </c>
      <c r="D46" s="86" t="s">
        <v>83</v>
      </c>
      <c r="E46" s="85"/>
      <c r="F46" s="75"/>
    </row>
    <row r="47" spans="1:6" ht="28.5" x14ac:dyDescent="0.2">
      <c r="A47" s="84" t="s">
        <v>43</v>
      </c>
      <c r="B47" s="74">
        <v>709226</v>
      </c>
      <c r="C47" s="74">
        <v>327597</v>
      </c>
      <c r="D47" s="86"/>
      <c r="E47" s="85" t="s">
        <v>83</v>
      </c>
      <c r="F47" s="82" t="s">
        <v>142</v>
      </c>
    </row>
    <row r="48" spans="1:6" ht="15" x14ac:dyDescent="0.2">
      <c r="A48" s="84" t="s">
        <v>44</v>
      </c>
      <c r="B48" s="74">
        <v>336402</v>
      </c>
      <c r="C48" s="74">
        <v>217049</v>
      </c>
      <c r="D48" s="86"/>
      <c r="E48" s="85" t="s">
        <v>83</v>
      </c>
      <c r="F48" s="75" t="s">
        <v>156</v>
      </c>
    </row>
    <row r="49" spans="1:6" ht="15" x14ac:dyDescent="0.2">
      <c r="A49" s="84" t="s">
        <v>45</v>
      </c>
      <c r="B49" s="74">
        <v>968494</v>
      </c>
      <c r="C49" s="74">
        <v>225511</v>
      </c>
      <c r="D49" s="86"/>
      <c r="E49" s="85" t="s">
        <v>83</v>
      </c>
      <c r="F49" s="75" t="s">
        <v>138</v>
      </c>
    </row>
    <row r="50" spans="1:6" ht="15" x14ac:dyDescent="0.2">
      <c r="A50" s="84" t="s">
        <v>46</v>
      </c>
      <c r="B50" s="74">
        <v>157156</v>
      </c>
      <c r="C50" s="74">
        <v>51156</v>
      </c>
      <c r="D50" s="86" t="s">
        <v>83</v>
      </c>
      <c r="E50" s="85"/>
      <c r="F50" s="75"/>
    </row>
    <row r="51" spans="1:6" ht="57" x14ac:dyDescent="0.2">
      <c r="A51" s="84" t="s">
        <v>47</v>
      </c>
      <c r="B51" s="74">
        <v>424342</v>
      </c>
      <c r="C51" s="74">
        <v>237342</v>
      </c>
      <c r="D51" s="86" t="s">
        <v>83</v>
      </c>
      <c r="E51" s="85"/>
      <c r="F51" s="93" t="s">
        <v>149</v>
      </c>
    </row>
    <row r="52" spans="1:6" ht="15" x14ac:dyDescent="0.2">
      <c r="A52" s="84" t="s">
        <v>48</v>
      </c>
      <c r="B52" s="74">
        <v>380460</v>
      </c>
      <c r="C52" s="74">
        <v>112460</v>
      </c>
      <c r="D52" s="86" t="s">
        <v>83</v>
      </c>
      <c r="E52" s="85"/>
      <c r="F52" s="75"/>
    </row>
    <row r="53" spans="1:6" ht="15" x14ac:dyDescent="0.2">
      <c r="A53" s="84" t="s">
        <v>49</v>
      </c>
      <c r="B53" s="74">
        <v>959664</v>
      </c>
      <c r="C53" s="74">
        <v>440582</v>
      </c>
      <c r="D53" s="86" t="s">
        <v>83</v>
      </c>
      <c r="E53" s="85"/>
      <c r="F53" s="75"/>
    </row>
    <row r="54" spans="1:6" ht="15" x14ac:dyDescent="0.2">
      <c r="A54" s="84" t="s">
        <v>50</v>
      </c>
      <c r="B54" s="74">
        <v>184000</v>
      </c>
      <c r="C54" s="74">
        <v>-74000</v>
      </c>
      <c r="D54" s="86" t="s">
        <v>83</v>
      </c>
      <c r="E54" s="85"/>
      <c r="F54" s="75"/>
    </row>
    <row r="55" spans="1:6" ht="15" x14ac:dyDescent="0.2">
      <c r="A55" s="84" t="s">
        <v>51</v>
      </c>
      <c r="B55" s="74">
        <v>361426</v>
      </c>
      <c r="C55" s="74">
        <v>205631</v>
      </c>
      <c r="D55" s="86" t="s">
        <v>83</v>
      </c>
      <c r="E55" s="85"/>
      <c r="F55" s="75"/>
    </row>
    <row r="56" spans="1:6" ht="15" x14ac:dyDescent="0.2">
      <c r="A56" s="84" t="s">
        <v>52</v>
      </c>
      <c r="B56" s="74">
        <v>464046.73</v>
      </c>
      <c r="C56" s="74">
        <v>111047</v>
      </c>
      <c r="D56" s="86" t="s">
        <v>83</v>
      </c>
      <c r="E56" s="85"/>
      <c r="F56" s="75"/>
    </row>
    <row r="57" spans="1:6" ht="15" x14ac:dyDescent="0.2">
      <c r="A57" s="84" t="s">
        <v>53</v>
      </c>
      <c r="B57" s="74">
        <v>194948</v>
      </c>
      <c r="C57" s="74">
        <v>82948</v>
      </c>
      <c r="D57" s="86" t="s">
        <v>83</v>
      </c>
      <c r="E57" s="85"/>
      <c r="F57" s="75"/>
    </row>
    <row r="58" spans="1:6" ht="15" x14ac:dyDescent="0.2">
      <c r="A58" s="84" t="s">
        <v>54</v>
      </c>
      <c r="B58" s="74">
        <v>1526832</v>
      </c>
      <c r="C58" s="74">
        <v>263120</v>
      </c>
      <c r="D58" s="86"/>
      <c r="E58" s="85" t="s">
        <v>83</v>
      </c>
      <c r="F58" s="75" t="s">
        <v>138</v>
      </c>
    </row>
    <row r="59" spans="1:6" ht="15" x14ac:dyDescent="0.2">
      <c r="A59" s="84" t="s">
        <v>55</v>
      </c>
      <c r="B59" s="74">
        <v>655258.19999999995</v>
      </c>
      <c r="C59" s="74">
        <v>409258</v>
      </c>
      <c r="D59" s="86"/>
      <c r="E59" s="85" t="s">
        <v>83</v>
      </c>
      <c r="F59" s="75"/>
    </row>
    <row r="60" spans="1:6" ht="15" x14ac:dyDescent="0.2">
      <c r="A60" s="84" t="s">
        <v>56</v>
      </c>
      <c r="B60" s="74">
        <v>161514</v>
      </c>
      <c r="C60" s="74">
        <v>68842</v>
      </c>
      <c r="D60" s="86"/>
      <c r="E60" s="85" t="s">
        <v>83</v>
      </c>
      <c r="F60" s="75" t="s">
        <v>136</v>
      </c>
    </row>
    <row r="61" spans="1:6" ht="15" x14ac:dyDescent="0.2">
      <c r="A61" s="84" t="s">
        <v>57</v>
      </c>
      <c r="B61" s="74">
        <v>399407</v>
      </c>
      <c r="C61" s="74">
        <v>204909</v>
      </c>
      <c r="D61" s="86"/>
      <c r="E61" s="85" t="s">
        <v>83</v>
      </c>
      <c r="F61" s="75" t="s">
        <v>136</v>
      </c>
    </row>
    <row r="62" spans="1:6" ht="15" x14ac:dyDescent="0.2">
      <c r="A62" s="84" t="s">
        <v>58</v>
      </c>
      <c r="B62" s="74">
        <v>74473</v>
      </c>
      <c r="C62" s="74">
        <v>44577</v>
      </c>
      <c r="D62" s="86"/>
      <c r="E62" s="85" t="s">
        <v>83</v>
      </c>
      <c r="F62" s="83" t="s">
        <v>140</v>
      </c>
    </row>
    <row r="63" spans="1:6" ht="28.5" x14ac:dyDescent="0.2">
      <c r="A63" s="84" t="s">
        <v>59</v>
      </c>
      <c r="B63" s="74">
        <v>871422</v>
      </c>
      <c r="C63" s="74">
        <v>108876</v>
      </c>
      <c r="D63" s="86"/>
      <c r="E63" s="85" t="s">
        <v>83</v>
      </c>
      <c r="F63" s="92" t="s">
        <v>158</v>
      </c>
    </row>
    <row r="64" spans="1:6" ht="15" x14ac:dyDescent="0.2">
      <c r="A64" s="84" t="s">
        <v>60</v>
      </c>
      <c r="B64" s="74">
        <v>951793</v>
      </c>
      <c r="C64" s="74">
        <v>417793</v>
      </c>
      <c r="D64" s="86" t="s">
        <v>83</v>
      </c>
      <c r="E64" s="85"/>
      <c r="F64" s="75"/>
    </row>
    <row r="65" spans="1:6" ht="15" x14ac:dyDescent="0.2">
      <c r="A65" s="84" t="s">
        <v>61</v>
      </c>
      <c r="B65" s="74">
        <v>1242082</v>
      </c>
      <c r="C65" s="74">
        <v>731082</v>
      </c>
      <c r="D65" s="86" t="s">
        <v>83</v>
      </c>
      <c r="E65" s="85"/>
      <c r="F65" s="75"/>
    </row>
    <row r="66" spans="1:6" ht="15" x14ac:dyDescent="0.2">
      <c r="A66" s="84" t="s">
        <v>62</v>
      </c>
      <c r="B66" s="74">
        <v>467098</v>
      </c>
      <c r="C66" s="74">
        <v>253452</v>
      </c>
      <c r="D66" s="86"/>
      <c r="E66" s="85" t="s">
        <v>83</v>
      </c>
      <c r="F66" s="75" t="s">
        <v>136</v>
      </c>
    </row>
    <row r="67" spans="1:6" ht="15" x14ac:dyDescent="0.2">
      <c r="A67" s="84" t="s">
        <v>63</v>
      </c>
      <c r="B67" s="74">
        <v>104877</v>
      </c>
      <c r="C67" s="74">
        <v>74027</v>
      </c>
      <c r="D67" s="86" t="s">
        <v>83</v>
      </c>
      <c r="E67" s="85"/>
      <c r="F67" s="75"/>
    </row>
    <row r="68" spans="1:6" ht="15" x14ac:dyDescent="0.2">
      <c r="A68" s="84" t="s">
        <v>64</v>
      </c>
      <c r="B68" s="74">
        <v>79188</v>
      </c>
      <c r="C68" s="74">
        <v>50199</v>
      </c>
      <c r="D68" s="86" t="s">
        <v>83</v>
      </c>
      <c r="E68" s="85"/>
      <c r="F68" s="75"/>
    </row>
    <row r="69" spans="1:6" ht="15" x14ac:dyDescent="0.2">
      <c r="A69" s="84" t="s">
        <v>65</v>
      </c>
      <c r="B69" s="76">
        <v>278953</v>
      </c>
      <c r="C69" s="76">
        <v>158953</v>
      </c>
      <c r="D69" s="86" t="s">
        <v>83</v>
      </c>
      <c r="E69" s="85"/>
      <c r="F69" s="75" t="s">
        <v>132</v>
      </c>
    </row>
    <row r="70" spans="1:6" ht="15" x14ac:dyDescent="0.2">
      <c r="A70" s="84" t="s">
        <v>66</v>
      </c>
      <c r="B70" s="74">
        <v>718715</v>
      </c>
      <c r="C70" s="74">
        <v>495905</v>
      </c>
      <c r="D70" s="86" t="s">
        <v>83</v>
      </c>
      <c r="E70" s="85"/>
      <c r="F70" s="75"/>
    </row>
    <row r="71" spans="1:6" ht="15" x14ac:dyDescent="0.2">
      <c r="A71" s="84" t="s">
        <v>67</v>
      </c>
      <c r="B71" s="74">
        <v>435858</v>
      </c>
      <c r="C71" s="74">
        <v>300858</v>
      </c>
      <c r="D71" s="86" t="s">
        <v>83</v>
      </c>
      <c r="E71" s="85"/>
      <c r="F71" s="75"/>
    </row>
    <row r="72" spans="1:6" ht="28.5" x14ac:dyDescent="0.2">
      <c r="A72" s="84" t="s">
        <v>68</v>
      </c>
      <c r="B72" s="74">
        <v>715428</v>
      </c>
      <c r="C72" s="74">
        <v>288930</v>
      </c>
      <c r="D72" s="86" t="s">
        <v>83</v>
      </c>
      <c r="E72" s="85"/>
      <c r="F72" s="92" t="s">
        <v>150</v>
      </c>
    </row>
    <row r="73" spans="1:6" ht="28.5" x14ac:dyDescent="0.2">
      <c r="A73" s="84" t="s">
        <v>69</v>
      </c>
      <c r="B73" s="74">
        <v>2743079</v>
      </c>
      <c r="C73" s="74">
        <v>1672579</v>
      </c>
      <c r="D73" s="86"/>
      <c r="E73" s="85" t="s">
        <v>83</v>
      </c>
      <c r="F73" s="82" t="s">
        <v>142</v>
      </c>
    </row>
    <row r="74" spans="1:6" ht="15" x14ac:dyDescent="0.2">
      <c r="A74" s="84" t="s">
        <v>70</v>
      </c>
      <c r="B74" s="74">
        <v>498843</v>
      </c>
      <c r="C74" s="74">
        <v>280969</v>
      </c>
      <c r="D74" s="86" t="s">
        <v>83</v>
      </c>
      <c r="E74" s="85"/>
      <c r="F74" s="75"/>
    </row>
    <row r="75" spans="1:6" ht="42.75" x14ac:dyDescent="0.2">
      <c r="A75" s="84" t="s">
        <v>71</v>
      </c>
      <c r="B75" s="74">
        <v>317426</v>
      </c>
      <c r="C75" s="74">
        <v>116731</v>
      </c>
      <c r="D75" s="86"/>
      <c r="E75" s="85" t="s">
        <v>83</v>
      </c>
      <c r="F75" s="92" t="s">
        <v>151</v>
      </c>
    </row>
    <row r="76" spans="1:6" ht="15" x14ac:dyDescent="0.2">
      <c r="A76" s="84" t="s">
        <v>72</v>
      </c>
      <c r="B76" s="74">
        <v>103349</v>
      </c>
      <c r="C76" s="74">
        <v>52530</v>
      </c>
      <c r="D76" s="86"/>
      <c r="E76" s="85" t="s">
        <v>83</v>
      </c>
      <c r="F76" s="75" t="s">
        <v>140</v>
      </c>
    </row>
    <row r="77" spans="1:6" ht="15" x14ac:dyDescent="0.2">
      <c r="A77" s="84" t="s">
        <v>73</v>
      </c>
      <c r="B77" s="74">
        <v>363869</v>
      </c>
      <c r="C77" s="74">
        <v>222336</v>
      </c>
      <c r="D77" s="86"/>
      <c r="E77" s="85" t="s">
        <v>83</v>
      </c>
      <c r="F77" s="75" t="s">
        <v>131</v>
      </c>
    </row>
    <row r="78" spans="1:6" ht="15" x14ac:dyDescent="0.2">
      <c r="A78" s="84" t="s">
        <v>74</v>
      </c>
      <c r="B78" s="74">
        <v>428567</v>
      </c>
      <c r="C78" s="74">
        <v>291430</v>
      </c>
      <c r="D78" s="86"/>
      <c r="E78" s="85" t="s">
        <v>83</v>
      </c>
      <c r="F78" s="75" t="s">
        <v>131</v>
      </c>
    </row>
    <row r="79" spans="1:6" ht="42.75" x14ac:dyDescent="0.2">
      <c r="A79" s="84" t="s">
        <v>75</v>
      </c>
      <c r="B79" s="74">
        <v>1308594</v>
      </c>
      <c r="C79" s="74">
        <v>658872</v>
      </c>
      <c r="D79" s="90"/>
      <c r="E79" s="91" t="s">
        <v>83</v>
      </c>
      <c r="F79" s="92" t="s">
        <v>151</v>
      </c>
    </row>
    <row r="80" spans="1:6" ht="28.5" x14ac:dyDescent="0.2">
      <c r="A80" s="84" t="s">
        <v>76</v>
      </c>
      <c r="B80" s="74">
        <v>345503</v>
      </c>
      <c r="C80" s="74">
        <v>155471</v>
      </c>
      <c r="D80" s="86" t="s">
        <v>83</v>
      </c>
      <c r="E80" s="85"/>
      <c r="F80" s="94" t="s">
        <v>159</v>
      </c>
    </row>
    <row r="81" spans="1:6" ht="15" x14ac:dyDescent="0.2">
      <c r="A81" s="84" t="s">
        <v>77</v>
      </c>
      <c r="B81" s="74">
        <v>316336.94</v>
      </c>
      <c r="C81" s="74">
        <v>127337</v>
      </c>
      <c r="D81" s="86" t="s">
        <v>83</v>
      </c>
      <c r="E81" s="85"/>
      <c r="F81" s="95" t="s">
        <v>152</v>
      </c>
    </row>
    <row r="82" spans="1:6" ht="15" x14ac:dyDescent="0.2">
      <c r="A82" s="84" t="s">
        <v>78</v>
      </c>
      <c r="B82" s="74">
        <v>860043</v>
      </c>
      <c r="C82" s="74">
        <v>515698</v>
      </c>
      <c r="D82" s="86"/>
      <c r="E82" s="85" t="s">
        <v>83</v>
      </c>
      <c r="F82" s="75" t="s">
        <v>139</v>
      </c>
    </row>
    <row r="83" spans="1:6" ht="15" x14ac:dyDescent="0.2">
      <c r="A83" s="84" t="s">
        <v>79</v>
      </c>
      <c r="B83" s="74">
        <v>910747</v>
      </c>
      <c r="C83" s="74">
        <v>601855</v>
      </c>
      <c r="D83" s="90"/>
      <c r="E83" s="91" t="s">
        <v>83</v>
      </c>
      <c r="F83" s="96" t="s">
        <v>153</v>
      </c>
    </row>
    <row r="84" spans="1:6" ht="15" x14ac:dyDescent="0.2">
      <c r="A84" s="84" t="s">
        <v>80</v>
      </c>
      <c r="B84" s="74">
        <v>828525</v>
      </c>
      <c r="C84" s="74">
        <v>443828</v>
      </c>
      <c r="D84" s="86"/>
      <c r="E84" s="85" t="s">
        <v>83</v>
      </c>
      <c r="F84" s="75" t="s">
        <v>131</v>
      </c>
    </row>
    <row r="85" spans="1:6" ht="15.75" x14ac:dyDescent="0.25">
      <c r="A85" s="71"/>
      <c r="B85" s="79">
        <f>SUM(B5:B84)</f>
        <v>67904190.739999995</v>
      </c>
      <c r="C85" s="79">
        <f>SUM(C5:C84)</f>
        <v>31115021</v>
      </c>
      <c r="D85" s="72"/>
      <c r="E85" s="72"/>
      <c r="F85" s="72"/>
    </row>
    <row r="86" spans="1:6" ht="15" x14ac:dyDescent="0.2">
      <c r="A86" s="71"/>
      <c r="B86" s="72"/>
      <c r="C86" s="72"/>
      <c r="D86" s="72"/>
      <c r="E86" s="72"/>
      <c r="F86" s="72"/>
    </row>
    <row r="87" spans="1:6" ht="15" x14ac:dyDescent="0.2">
      <c r="A87" s="71" t="s">
        <v>134</v>
      </c>
      <c r="B87" s="80">
        <v>45404</v>
      </c>
      <c r="C87" s="72" t="s">
        <v>135</v>
      </c>
      <c r="D87" s="72"/>
      <c r="E87" s="72"/>
      <c r="F87" s="72"/>
    </row>
    <row r="88" spans="1:6" ht="15" x14ac:dyDescent="0.2">
      <c r="A88" s="71"/>
      <c r="B88" s="72"/>
      <c r="C88" s="72"/>
      <c r="D88" s="72"/>
      <c r="E88" s="72"/>
      <c r="F88" s="72"/>
    </row>
    <row r="89" spans="1:6" ht="15" x14ac:dyDescent="0.2">
      <c r="A89" s="1"/>
    </row>
    <row r="90" spans="1:6" ht="15" x14ac:dyDescent="0.2">
      <c r="A90" s="1"/>
    </row>
    <row r="91" spans="1:6" ht="15" x14ac:dyDescent="0.2">
      <c r="A91" s="1"/>
    </row>
    <row r="92" spans="1:6" ht="15" x14ac:dyDescent="0.2">
      <c r="A92" s="1"/>
    </row>
    <row r="93" spans="1:6" ht="15" x14ac:dyDescent="0.2">
      <c r="A93" s="1"/>
    </row>
    <row r="94" spans="1:6" ht="15" x14ac:dyDescent="0.2">
      <c r="A94" s="1"/>
    </row>
    <row r="95" spans="1:6" ht="15" x14ac:dyDescent="0.2">
      <c r="A95" s="1"/>
    </row>
    <row r="96" spans="1:6" ht="15" x14ac:dyDescent="0.2">
      <c r="A96" s="1"/>
    </row>
    <row r="97" spans="1:1" ht="15" x14ac:dyDescent="0.2">
      <c r="A97" s="1"/>
    </row>
    <row r="98" spans="1:1" ht="15" x14ac:dyDescent="0.2">
      <c r="A98" s="1"/>
    </row>
    <row r="99" spans="1:1" ht="15" x14ac:dyDescent="0.2">
      <c r="A99" s="1"/>
    </row>
    <row r="100" spans="1:1" ht="15" x14ac:dyDescent="0.2">
      <c r="A100" s="1"/>
    </row>
    <row r="101" spans="1:1" ht="15" x14ac:dyDescent="0.2">
      <c r="A101" s="1"/>
    </row>
    <row r="102" spans="1:1" ht="15" x14ac:dyDescent="0.2">
      <c r="A102" s="1"/>
    </row>
    <row r="103" spans="1:1" ht="15" x14ac:dyDescent="0.2">
      <c r="A103" s="1"/>
    </row>
    <row r="104" spans="1:1" ht="15" x14ac:dyDescent="0.2">
      <c r="A104" s="1"/>
    </row>
    <row r="105" spans="1:1" ht="15" x14ac:dyDescent="0.2">
      <c r="A105" s="1"/>
    </row>
    <row r="106" spans="1:1" ht="15" x14ac:dyDescent="0.2">
      <c r="A106" s="1"/>
    </row>
    <row r="107" spans="1:1" ht="15" x14ac:dyDescent="0.2">
      <c r="A107" s="1"/>
    </row>
    <row r="108" spans="1:1" ht="15" x14ac:dyDescent="0.2">
      <c r="A108" s="1"/>
    </row>
    <row r="109" spans="1:1" ht="15" x14ac:dyDescent="0.2">
      <c r="A109" s="1"/>
    </row>
    <row r="110" spans="1:1" ht="15" x14ac:dyDescent="0.2">
      <c r="A110" s="1"/>
    </row>
    <row r="111" spans="1:1" ht="15" x14ac:dyDescent="0.2">
      <c r="A111" s="1"/>
    </row>
    <row r="112" spans="1:1" ht="15" x14ac:dyDescent="0.2">
      <c r="A112" s="1"/>
    </row>
    <row r="113" spans="1:1" ht="15" x14ac:dyDescent="0.2">
      <c r="A113" s="1"/>
    </row>
    <row r="114" spans="1:1" ht="15" x14ac:dyDescent="0.2">
      <c r="A114" s="1"/>
    </row>
    <row r="115" spans="1:1" ht="15" x14ac:dyDescent="0.2">
      <c r="A115" s="1"/>
    </row>
    <row r="116" spans="1:1" ht="15" x14ac:dyDescent="0.2">
      <c r="A116" s="1"/>
    </row>
    <row r="117" spans="1:1" ht="15" x14ac:dyDescent="0.2">
      <c r="A117" s="1"/>
    </row>
    <row r="118" spans="1:1" ht="15" x14ac:dyDescent="0.2">
      <c r="A118" s="1"/>
    </row>
    <row r="119" spans="1:1" ht="15" x14ac:dyDescent="0.2">
      <c r="A119" s="1"/>
    </row>
    <row r="120" spans="1:1" ht="15" x14ac:dyDescent="0.2">
      <c r="A120" s="1"/>
    </row>
    <row r="121" spans="1:1" ht="15" x14ac:dyDescent="0.2">
      <c r="A121" s="1"/>
    </row>
    <row r="122" spans="1:1" ht="15" x14ac:dyDescent="0.2">
      <c r="A122" s="1"/>
    </row>
    <row r="123" spans="1:1" ht="15" x14ac:dyDescent="0.2">
      <c r="A123" s="1"/>
    </row>
    <row r="124" spans="1:1" ht="15" x14ac:dyDescent="0.2">
      <c r="A124" s="1"/>
    </row>
    <row r="125" spans="1:1" ht="15" x14ac:dyDescent="0.2">
      <c r="A125" s="1"/>
    </row>
    <row r="126" spans="1:1" ht="15" x14ac:dyDescent="0.2">
      <c r="A126" s="1"/>
    </row>
    <row r="127" spans="1:1" ht="15" x14ac:dyDescent="0.2">
      <c r="A127" s="1"/>
    </row>
    <row r="128" spans="1:1" ht="15" x14ac:dyDescent="0.2">
      <c r="A128" s="1"/>
    </row>
    <row r="129" spans="1:1" ht="15" x14ac:dyDescent="0.2">
      <c r="A129" s="1"/>
    </row>
    <row r="130" spans="1:1" ht="15" x14ac:dyDescent="0.2">
      <c r="A130" s="1"/>
    </row>
    <row r="131" spans="1:1" ht="15" x14ac:dyDescent="0.2">
      <c r="A131" s="1"/>
    </row>
    <row r="132" spans="1:1" ht="15" x14ac:dyDescent="0.2">
      <c r="A132" s="1"/>
    </row>
    <row r="133" spans="1:1" ht="15" x14ac:dyDescent="0.2">
      <c r="A133" s="1"/>
    </row>
    <row r="134" spans="1:1" ht="15" x14ac:dyDescent="0.2">
      <c r="A134" s="1"/>
    </row>
    <row r="135" spans="1:1" ht="15" x14ac:dyDescent="0.2">
      <c r="A135" s="1"/>
    </row>
    <row r="136" spans="1:1" ht="15" x14ac:dyDescent="0.2">
      <c r="A136" s="1"/>
    </row>
    <row r="137" spans="1:1" ht="15" x14ac:dyDescent="0.2">
      <c r="A137" s="1"/>
    </row>
    <row r="138" spans="1:1" ht="15" x14ac:dyDescent="0.2">
      <c r="A138" s="1"/>
    </row>
    <row r="139" spans="1:1" ht="15" x14ac:dyDescent="0.2">
      <c r="A139" s="1"/>
    </row>
    <row r="140" spans="1:1" ht="15" x14ac:dyDescent="0.2">
      <c r="A140" s="1"/>
    </row>
    <row r="141" spans="1:1" ht="15" x14ac:dyDescent="0.2">
      <c r="A141" s="1"/>
    </row>
    <row r="142" spans="1:1" ht="15" x14ac:dyDescent="0.2">
      <c r="A142" s="1"/>
    </row>
    <row r="143" spans="1:1" ht="15" x14ac:dyDescent="0.2">
      <c r="A143" s="1"/>
    </row>
    <row r="144" spans="1:1" ht="15" x14ac:dyDescent="0.2">
      <c r="A144" s="1"/>
    </row>
    <row r="145" spans="1:1" ht="15" x14ac:dyDescent="0.2">
      <c r="A145" s="1"/>
    </row>
    <row r="146" spans="1:1" ht="15" x14ac:dyDescent="0.2">
      <c r="A146" s="1"/>
    </row>
    <row r="147" spans="1:1" ht="15" x14ac:dyDescent="0.2">
      <c r="A147" s="1"/>
    </row>
    <row r="148" spans="1:1" ht="15" x14ac:dyDescent="0.2">
      <c r="A148" s="1"/>
    </row>
    <row r="149" spans="1:1" ht="15" x14ac:dyDescent="0.2">
      <c r="A149" s="1"/>
    </row>
    <row r="150" spans="1:1" ht="15" x14ac:dyDescent="0.2">
      <c r="A150" s="1"/>
    </row>
    <row r="151" spans="1:1" ht="15" x14ac:dyDescent="0.2">
      <c r="A151" s="1"/>
    </row>
    <row r="152" spans="1:1" ht="15" x14ac:dyDescent="0.2">
      <c r="A152" s="1"/>
    </row>
    <row r="153" spans="1:1" ht="15" x14ac:dyDescent="0.2">
      <c r="A153" s="1"/>
    </row>
    <row r="154" spans="1:1" ht="15" x14ac:dyDescent="0.2">
      <c r="A154" s="1"/>
    </row>
    <row r="155" spans="1:1" ht="15" x14ac:dyDescent="0.2">
      <c r="A155" s="1"/>
    </row>
    <row r="156" spans="1:1" ht="15" x14ac:dyDescent="0.2">
      <c r="A156" s="1"/>
    </row>
    <row r="157" spans="1:1" ht="15" x14ac:dyDescent="0.2">
      <c r="A157" s="1"/>
    </row>
    <row r="158" spans="1:1" ht="15" x14ac:dyDescent="0.2">
      <c r="A158" s="1"/>
    </row>
    <row r="159" spans="1:1" ht="15" x14ac:dyDescent="0.2">
      <c r="A159" s="1"/>
    </row>
    <row r="160" spans="1:1" ht="15" x14ac:dyDescent="0.2">
      <c r="A160" s="1"/>
    </row>
    <row r="161" spans="1:1" ht="15" x14ac:dyDescent="0.2">
      <c r="A161" s="1"/>
    </row>
    <row r="162" spans="1:1" ht="15" x14ac:dyDescent="0.2">
      <c r="A162" s="1"/>
    </row>
    <row r="163" spans="1:1" ht="15" x14ac:dyDescent="0.2">
      <c r="A163" s="1"/>
    </row>
    <row r="164" spans="1:1" ht="15" x14ac:dyDescent="0.2">
      <c r="A164" s="1"/>
    </row>
    <row r="165" spans="1:1" ht="15" x14ac:dyDescent="0.2">
      <c r="A165" s="1"/>
    </row>
    <row r="166" spans="1:1" ht="15" x14ac:dyDescent="0.2">
      <c r="A166" s="1"/>
    </row>
    <row r="167" spans="1:1" ht="15" x14ac:dyDescent="0.2">
      <c r="A167" s="1"/>
    </row>
    <row r="168" spans="1:1" ht="15" x14ac:dyDescent="0.2">
      <c r="A168" s="1"/>
    </row>
    <row r="169" spans="1:1" ht="15" x14ac:dyDescent="0.2">
      <c r="A169" s="1"/>
    </row>
    <row r="170" spans="1:1" ht="15" x14ac:dyDescent="0.2">
      <c r="A170" s="1"/>
    </row>
    <row r="171" spans="1:1" ht="15" x14ac:dyDescent="0.2">
      <c r="A171" s="1"/>
    </row>
    <row r="172" spans="1:1" ht="15" x14ac:dyDescent="0.2">
      <c r="A172" s="1"/>
    </row>
    <row r="173" spans="1:1" ht="15" x14ac:dyDescent="0.2">
      <c r="A173" s="1"/>
    </row>
    <row r="174" spans="1:1" ht="15" x14ac:dyDescent="0.2">
      <c r="A174" s="1"/>
    </row>
    <row r="175" spans="1:1" ht="15" x14ac:dyDescent="0.2">
      <c r="A175" s="1"/>
    </row>
    <row r="176" spans="1:1" ht="15" x14ac:dyDescent="0.2">
      <c r="A176" s="1"/>
    </row>
    <row r="177" spans="1:1" ht="15" x14ac:dyDescent="0.2">
      <c r="A177" s="1"/>
    </row>
    <row r="178" spans="1:1" ht="15" x14ac:dyDescent="0.2">
      <c r="A178" s="1"/>
    </row>
    <row r="179" spans="1:1" ht="15" x14ac:dyDescent="0.2">
      <c r="A179" s="1"/>
    </row>
    <row r="180" spans="1:1" ht="15" x14ac:dyDescent="0.2">
      <c r="A180" s="1"/>
    </row>
    <row r="181" spans="1:1" ht="15" x14ac:dyDescent="0.2">
      <c r="A181" s="1"/>
    </row>
    <row r="182" spans="1:1" ht="15" x14ac:dyDescent="0.2">
      <c r="A182" s="1"/>
    </row>
    <row r="183" spans="1:1" ht="15" x14ac:dyDescent="0.2">
      <c r="A183" s="1"/>
    </row>
    <row r="184" spans="1:1" ht="15" x14ac:dyDescent="0.2">
      <c r="A184" s="1"/>
    </row>
    <row r="185" spans="1:1" ht="15" x14ac:dyDescent="0.2">
      <c r="A185" s="1"/>
    </row>
    <row r="186" spans="1:1" ht="15" x14ac:dyDescent="0.2">
      <c r="A186" s="1"/>
    </row>
    <row r="187" spans="1:1" ht="15" x14ac:dyDescent="0.2">
      <c r="A187" s="1"/>
    </row>
    <row r="188" spans="1:1" ht="15" x14ac:dyDescent="0.2">
      <c r="A188" s="1"/>
    </row>
    <row r="189" spans="1:1" ht="15" x14ac:dyDescent="0.2">
      <c r="A189" s="1"/>
    </row>
    <row r="190" spans="1:1" ht="15" x14ac:dyDescent="0.2">
      <c r="A190" s="1"/>
    </row>
    <row r="191" spans="1:1" ht="15" x14ac:dyDescent="0.2">
      <c r="A191" s="1"/>
    </row>
    <row r="192" spans="1:1" ht="15" x14ac:dyDescent="0.2">
      <c r="A192" s="1"/>
    </row>
    <row r="193" spans="1:1" ht="15" x14ac:dyDescent="0.2">
      <c r="A193" s="1"/>
    </row>
    <row r="194" spans="1:1" ht="15" x14ac:dyDescent="0.2">
      <c r="A194" s="1"/>
    </row>
    <row r="195" spans="1:1" ht="15" x14ac:dyDescent="0.2">
      <c r="A195" s="1"/>
    </row>
    <row r="196" spans="1:1" ht="15" x14ac:dyDescent="0.2">
      <c r="A196" s="1"/>
    </row>
    <row r="197" spans="1:1" ht="15" x14ac:dyDescent="0.2">
      <c r="A197" s="1"/>
    </row>
    <row r="198" spans="1:1" ht="15" x14ac:dyDescent="0.2">
      <c r="A198" s="1"/>
    </row>
    <row r="199" spans="1:1" ht="15" x14ac:dyDescent="0.2">
      <c r="A199" s="1"/>
    </row>
    <row r="200" spans="1:1" ht="15" x14ac:dyDescent="0.2">
      <c r="A200" s="1"/>
    </row>
    <row r="201" spans="1:1" ht="15" x14ac:dyDescent="0.2">
      <c r="A201" s="1"/>
    </row>
    <row r="202" spans="1:1" ht="15" x14ac:dyDescent="0.2">
      <c r="A202" s="1"/>
    </row>
    <row r="203" spans="1:1" ht="15" x14ac:dyDescent="0.2">
      <c r="A203" s="1"/>
    </row>
    <row r="204" spans="1:1" ht="15" x14ac:dyDescent="0.2">
      <c r="A204" s="1"/>
    </row>
    <row r="205" spans="1:1" ht="15" x14ac:dyDescent="0.2">
      <c r="A205" s="1"/>
    </row>
    <row r="206" spans="1:1" ht="15" x14ac:dyDescent="0.2">
      <c r="A206" s="1"/>
    </row>
    <row r="207" spans="1:1" ht="15" x14ac:dyDescent="0.2">
      <c r="A207" s="1"/>
    </row>
    <row r="208" spans="1:1" ht="15" x14ac:dyDescent="0.2">
      <c r="A208" s="1"/>
    </row>
    <row r="209" spans="1:1" ht="15" x14ac:dyDescent="0.2">
      <c r="A209" s="1"/>
    </row>
    <row r="210" spans="1:1" ht="15" x14ac:dyDescent="0.2">
      <c r="A210" s="1"/>
    </row>
    <row r="211" spans="1:1" ht="15" x14ac:dyDescent="0.2">
      <c r="A211" s="1"/>
    </row>
    <row r="212" spans="1:1" ht="15" x14ac:dyDescent="0.2">
      <c r="A212" s="1"/>
    </row>
    <row r="213" spans="1:1" ht="15" x14ac:dyDescent="0.2">
      <c r="A213" s="1"/>
    </row>
    <row r="214" spans="1:1" ht="15" x14ac:dyDescent="0.2">
      <c r="A214" s="1"/>
    </row>
    <row r="215" spans="1:1" ht="15" x14ac:dyDescent="0.2">
      <c r="A215" s="1"/>
    </row>
    <row r="216" spans="1:1" ht="15" x14ac:dyDescent="0.2">
      <c r="A216" s="1"/>
    </row>
    <row r="217" spans="1:1" ht="15" x14ac:dyDescent="0.2">
      <c r="A217" s="1"/>
    </row>
    <row r="218" spans="1:1" ht="15" x14ac:dyDescent="0.2">
      <c r="A218" s="1"/>
    </row>
    <row r="219" spans="1:1" ht="15" x14ac:dyDescent="0.2">
      <c r="A219" s="1"/>
    </row>
    <row r="220" spans="1:1" ht="15" x14ac:dyDescent="0.2">
      <c r="A220" s="1"/>
    </row>
    <row r="221" spans="1:1" ht="15" x14ac:dyDescent="0.2">
      <c r="A221" s="1"/>
    </row>
    <row r="222" spans="1:1" ht="15" x14ac:dyDescent="0.2">
      <c r="A222" s="1"/>
    </row>
    <row r="223" spans="1:1" ht="15" x14ac:dyDescent="0.2">
      <c r="A223" s="1"/>
    </row>
    <row r="224" spans="1:1" ht="15" x14ac:dyDescent="0.2">
      <c r="A224" s="1"/>
    </row>
    <row r="225" spans="1:1" ht="15" x14ac:dyDescent="0.2">
      <c r="A225" s="1"/>
    </row>
    <row r="226" spans="1:1" ht="15" x14ac:dyDescent="0.2">
      <c r="A226" s="1"/>
    </row>
    <row r="227" spans="1:1" ht="15" x14ac:dyDescent="0.2">
      <c r="A227" s="1"/>
    </row>
    <row r="228" spans="1:1" ht="15" x14ac:dyDescent="0.2">
      <c r="A228" s="1"/>
    </row>
    <row r="229" spans="1:1" ht="15" x14ac:dyDescent="0.2">
      <c r="A229" s="1"/>
    </row>
    <row r="230" spans="1:1" ht="15" x14ac:dyDescent="0.2">
      <c r="A230" s="1"/>
    </row>
    <row r="231" spans="1:1" ht="15" x14ac:dyDescent="0.2">
      <c r="A231" s="1"/>
    </row>
    <row r="232" spans="1:1" ht="15" x14ac:dyDescent="0.2">
      <c r="A232" s="1"/>
    </row>
    <row r="233" spans="1:1" ht="15" x14ac:dyDescent="0.2">
      <c r="A233" s="1"/>
    </row>
    <row r="234" spans="1:1" ht="15" x14ac:dyDescent="0.2">
      <c r="A234" s="1"/>
    </row>
    <row r="235" spans="1:1" ht="15" x14ac:dyDescent="0.2">
      <c r="A235" s="1"/>
    </row>
    <row r="236" spans="1:1" ht="15" x14ac:dyDescent="0.2">
      <c r="A236" s="1"/>
    </row>
    <row r="237" spans="1:1" ht="15" x14ac:dyDescent="0.2">
      <c r="A237" s="1"/>
    </row>
    <row r="238" spans="1:1" ht="15" x14ac:dyDescent="0.2">
      <c r="A238" s="1"/>
    </row>
    <row r="239" spans="1:1" ht="15" x14ac:dyDescent="0.2">
      <c r="A239" s="1"/>
    </row>
    <row r="240" spans="1:1" ht="15" x14ac:dyDescent="0.2">
      <c r="A240" s="1"/>
    </row>
    <row r="241" spans="1:1" ht="15" x14ac:dyDescent="0.2">
      <c r="A241" s="1"/>
    </row>
    <row r="242" spans="1:1" ht="15" x14ac:dyDescent="0.2">
      <c r="A242" s="1"/>
    </row>
    <row r="243" spans="1:1" ht="15" x14ac:dyDescent="0.2">
      <c r="A243" s="1"/>
    </row>
    <row r="244" spans="1:1" ht="15" x14ac:dyDescent="0.2">
      <c r="A244" s="1"/>
    </row>
    <row r="245" spans="1:1" ht="15" x14ac:dyDescent="0.2">
      <c r="A245" s="1"/>
    </row>
    <row r="246" spans="1:1" ht="15" x14ac:dyDescent="0.2">
      <c r="A246" s="1"/>
    </row>
    <row r="247" spans="1:1" ht="15" x14ac:dyDescent="0.2">
      <c r="A247" s="1"/>
    </row>
    <row r="248" spans="1:1" ht="15" x14ac:dyDescent="0.2">
      <c r="A248" s="1"/>
    </row>
    <row r="249" spans="1:1" ht="15" x14ac:dyDescent="0.2">
      <c r="A249" s="1"/>
    </row>
    <row r="250" spans="1:1" ht="15" x14ac:dyDescent="0.2">
      <c r="A250" s="1"/>
    </row>
    <row r="251" spans="1:1" ht="15" x14ac:dyDescent="0.2">
      <c r="A251" s="1"/>
    </row>
    <row r="252" spans="1:1" ht="15" x14ac:dyDescent="0.2">
      <c r="A252" s="1"/>
    </row>
    <row r="253" spans="1:1" ht="15" x14ac:dyDescent="0.2">
      <c r="A253" s="1"/>
    </row>
    <row r="254" spans="1:1" ht="15" x14ac:dyDescent="0.2">
      <c r="A254" s="1"/>
    </row>
    <row r="255" spans="1:1" ht="15" x14ac:dyDescent="0.2">
      <c r="A255" s="1"/>
    </row>
    <row r="256" spans="1:1" ht="15" x14ac:dyDescent="0.2">
      <c r="A256" s="1"/>
    </row>
    <row r="257" spans="1:1" ht="15" x14ac:dyDescent="0.2">
      <c r="A257" s="1"/>
    </row>
    <row r="258" spans="1:1" ht="15" x14ac:dyDescent="0.2">
      <c r="A258" s="1"/>
    </row>
    <row r="259" spans="1:1" ht="15" x14ac:dyDescent="0.2">
      <c r="A259" s="1"/>
    </row>
    <row r="260" spans="1:1" ht="15" x14ac:dyDescent="0.2">
      <c r="A260" s="1"/>
    </row>
    <row r="261" spans="1:1" ht="15" x14ac:dyDescent="0.2">
      <c r="A261" s="1"/>
    </row>
    <row r="262" spans="1:1" ht="15" x14ac:dyDescent="0.2">
      <c r="A262" s="1"/>
    </row>
    <row r="263" spans="1:1" ht="15" x14ac:dyDescent="0.2">
      <c r="A263" s="1"/>
    </row>
    <row r="264" spans="1:1" ht="15" x14ac:dyDescent="0.2">
      <c r="A264" s="1"/>
    </row>
    <row r="265" spans="1:1" ht="15" x14ac:dyDescent="0.2">
      <c r="A265" s="1"/>
    </row>
    <row r="266" spans="1:1" ht="15" x14ac:dyDescent="0.2">
      <c r="A266" s="1"/>
    </row>
    <row r="267" spans="1:1" ht="15" x14ac:dyDescent="0.2">
      <c r="A267" s="1"/>
    </row>
    <row r="268" spans="1:1" ht="15" x14ac:dyDescent="0.2">
      <c r="A268" s="1"/>
    </row>
    <row r="269" spans="1:1" ht="15" x14ac:dyDescent="0.2">
      <c r="A269" s="1"/>
    </row>
    <row r="270" spans="1:1" ht="15" x14ac:dyDescent="0.2">
      <c r="A270" s="1"/>
    </row>
    <row r="271" spans="1:1" ht="15" x14ac:dyDescent="0.2">
      <c r="A271" s="1"/>
    </row>
    <row r="272" spans="1:1" ht="15" x14ac:dyDescent="0.2">
      <c r="A272" s="1"/>
    </row>
    <row r="273" spans="1:1" ht="15" x14ac:dyDescent="0.2">
      <c r="A273" s="1"/>
    </row>
    <row r="274" spans="1:1" ht="15" x14ac:dyDescent="0.2">
      <c r="A274" s="1"/>
    </row>
    <row r="275" spans="1:1" ht="15" x14ac:dyDescent="0.2">
      <c r="A275" s="1"/>
    </row>
    <row r="276" spans="1:1" ht="15" x14ac:dyDescent="0.2">
      <c r="A276" s="1"/>
    </row>
    <row r="277" spans="1:1" ht="15" x14ac:dyDescent="0.2">
      <c r="A277" s="1"/>
    </row>
    <row r="278" spans="1:1" ht="15" x14ac:dyDescent="0.2">
      <c r="A278" s="1"/>
    </row>
    <row r="279" spans="1:1" ht="15" x14ac:dyDescent="0.2">
      <c r="A279" s="1"/>
    </row>
    <row r="280" spans="1:1" ht="15" x14ac:dyDescent="0.2">
      <c r="A280" s="1"/>
    </row>
    <row r="281" spans="1:1" ht="15" x14ac:dyDescent="0.2">
      <c r="A281" s="1"/>
    </row>
    <row r="282" spans="1:1" ht="15" x14ac:dyDescent="0.2">
      <c r="A282" s="1"/>
    </row>
    <row r="283" spans="1:1" ht="15" x14ac:dyDescent="0.2">
      <c r="A283" s="1"/>
    </row>
    <row r="284" spans="1:1" ht="15" x14ac:dyDescent="0.2">
      <c r="A284" s="1"/>
    </row>
    <row r="285" spans="1:1" ht="15" x14ac:dyDescent="0.2">
      <c r="A285" s="1"/>
    </row>
    <row r="286" spans="1:1" ht="15" x14ac:dyDescent="0.2">
      <c r="A286" s="1"/>
    </row>
    <row r="287" spans="1:1" ht="15" x14ac:dyDescent="0.2">
      <c r="A287" s="1"/>
    </row>
    <row r="288" spans="1:1" ht="15" x14ac:dyDescent="0.2">
      <c r="A288" s="1"/>
    </row>
    <row r="289" spans="1:1" ht="15" x14ac:dyDescent="0.2">
      <c r="A289" s="1"/>
    </row>
    <row r="290" spans="1:1" ht="15" x14ac:dyDescent="0.2">
      <c r="A290" s="1"/>
    </row>
    <row r="291" spans="1:1" ht="15" x14ac:dyDescent="0.2">
      <c r="A291" s="1"/>
    </row>
    <row r="292" spans="1:1" ht="15" x14ac:dyDescent="0.2">
      <c r="A292" s="1"/>
    </row>
    <row r="293" spans="1:1" ht="15" x14ac:dyDescent="0.2">
      <c r="A293" s="1"/>
    </row>
    <row r="294" spans="1:1" ht="15" x14ac:dyDescent="0.2">
      <c r="A294" s="1"/>
    </row>
    <row r="295" spans="1:1" ht="15" x14ac:dyDescent="0.2">
      <c r="A295" s="1"/>
    </row>
    <row r="296" spans="1:1" ht="15" x14ac:dyDescent="0.2">
      <c r="A296" s="1"/>
    </row>
    <row r="297" spans="1:1" ht="15" x14ac:dyDescent="0.2">
      <c r="A297" s="1"/>
    </row>
    <row r="298" spans="1:1" ht="15" x14ac:dyDescent="0.2">
      <c r="A298" s="1"/>
    </row>
    <row r="299" spans="1:1" ht="15" x14ac:dyDescent="0.2">
      <c r="A299" s="1"/>
    </row>
    <row r="300" spans="1:1" ht="15" x14ac:dyDescent="0.2">
      <c r="A300" s="1"/>
    </row>
    <row r="301" spans="1:1" ht="15" x14ac:dyDescent="0.2">
      <c r="A301" s="1"/>
    </row>
    <row r="302" spans="1:1" ht="15" x14ac:dyDescent="0.2">
      <c r="A302" s="1"/>
    </row>
    <row r="303" spans="1:1" ht="15" x14ac:dyDescent="0.2">
      <c r="A303" s="1"/>
    </row>
    <row r="304" spans="1:1" ht="15" x14ac:dyDescent="0.2">
      <c r="A304" s="1"/>
    </row>
    <row r="305" spans="1:1" ht="15" x14ac:dyDescent="0.2">
      <c r="A305" s="1"/>
    </row>
    <row r="306" spans="1:1" ht="15" x14ac:dyDescent="0.2">
      <c r="A306" s="1"/>
    </row>
    <row r="307" spans="1:1" ht="15" x14ac:dyDescent="0.2">
      <c r="A307" s="1"/>
    </row>
    <row r="308" spans="1:1" ht="15" x14ac:dyDescent="0.2">
      <c r="A308" s="1"/>
    </row>
    <row r="309" spans="1:1" ht="15" x14ac:dyDescent="0.2">
      <c r="A309" s="1"/>
    </row>
    <row r="310" spans="1:1" ht="15" x14ac:dyDescent="0.2">
      <c r="A310" s="1"/>
    </row>
    <row r="311" spans="1:1" ht="15" x14ac:dyDescent="0.2">
      <c r="A311" s="1"/>
    </row>
    <row r="312" spans="1:1" ht="15" x14ac:dyDescent="0.2">
      <c r="A312" s="1"/>
    </row>
    <row r="313" spans="1:1" ht="15" x14ac:dyDescent="0.2">
      <c r="A313" s="1"/>
    </row>
    <row r="314" spans="1:1" ht="15" x14ac:dyDescent="0.2">
      <c r="A314" s="1"/>
    </row>
    <row r="315" spans="1:1" ht="15" x14ac:dyDescent="0.2">
      <c r="A315" s="1"/>
    </row>
    <row r="316" spans="1:1" ht="15" x14ac:dyDescent="0.2">
      <c r="A316" s="1"/>
    </row>
    <row r="317" spans="1:1" ht="15" x14ac:dyDescent="0.2">
      <c r="A317" s="1"/>
    </row>
    <row r="318" spans="1:1" ht="15" x14ac:dyDescent="0.2">
      <c r="A318" s="1"/>
    </row>
    <row r="319" spans="1:1" ht="15" x14ac:dyDescent="0.2">
      <c r="A319" s="1"/>
    </row>
    <row r="320" spans="1:1" ht="15" x14ac:dyDescent="0.2">
      <c r="A320" s="1"/>
    </row>
    <row r="321" spans="1:1" ht="15" x14ac:dyDescent="0.2">
      <c r="A321" s="1"/>
    </row>
    <row r="322" spans="1:1" ht="15" x14ac:dyDescent="0.2">
      <c r="A322" s="1"/>
    </row>
    <row r="323" spans="1:1" ht="15" x14ac:dyDescent="0.2">
      <c r="A323" s="1"/>
    </row>
    <row r="324" spans="1:1" ht="15" x14ac:dyDescent="0.2">
      <c r="A324" s="1"/>
    </row>
    <row r="325" spans="1:1" ht="15" x14ac:dyDescent="0.2">
      <c r="A325" s="1"/>
    </row>
    <row r="326" spans="1:1" ht="15" x14ac:dyDescent="0.2">
      <c r="A326" s="1"/>
    </row>
    <row r="327" spans="1:1" ht="15" x14ac:dyDescent="0.2">
      <c r="A327" s="1"/>
    </row>
    <row r="328" spans="1:1" ht="15" x14ac:dyDescent="0.2">
      <c r="A328" s="1"/>
    </row>
    <row r="329" spans="1:1" ht="15" x14ac:dyDescent="0.2">
      <c r="A329" s="1"/>
    </row>
    <row r="330" spans="1:1" ht="15" x14ac:dyDescent="0.2">
      <c r="A330" s="1"/>
    </row>
    <row r="331" spans="1:1" ht="15" x14ac:dyDescent="0.2">
      <c r="A331" s="1"/>
    </row>
    <row r="332" spans="1:1" ht="15" x14ac:dyDescent="0.2">
      <c r="A332" s="1"/>
    </row>
    <row r="333" spans="1:1" ht="15" x14ac:dyDescent="0.2">
      <c r="A333" s="1"/>
    </row>
    <row r="334" spans="1:1" ht="15" x14ac:dyDescent="0.2">
      <c r="A334" s="1"/>
    </row>
    <row r="335" spans="1:1" ht="15" x14ac:dyDescent="0.2">
      <c r="A335" s="1"/>
    </row>
    <row r="336" spans="1:1" ht="15" x14ac:dyDescent="0.2">
      <c r="A336" s="1"/>
    </row>
    <row r="337" spans="1:1" ht="15" x14ac:dyDescent="0.2">
      <c r="A337" s="1"/>
    </row>
    <row r="338" spans="1:1" ht="15" x14ac:dyDescent="0.2">
      <c r="A338" s="1"/>
    </row>
    <row r="339" spans="1:1" ht="15" x14ac:dyDescent="0.2">
      <c r="A339" s="1"/>
    </row>
    <row r="340" spans="1:1" ht="15" x14ac:dyDescent="0.2">
      <c r="A340" s="1"/>
    </row>
    <row r="341" spans="1:1" ht="15" x14ac:dyDescent="0.2">
      <c r="A341" s="1"/>
    </row>
    <row r="342" spans="1:1" ht="15" x14ac:dyDescent="0.2">
      <c r="A342" s="1"/>
    </row>
    <row r="343" spans="1:1" ht="15" x14ac:dyDescent="0.2">
      <c r="A343" s="1"/>
    </row>
    <row r="344" spans="1:1" ht="15" x14ac:dyDescent="0.2">
      <c r="A344" s="1"/>
    </row>
    <row r="345" spans="1:1" ht="15" x14ac:dyDescent="0.2">
      <c r="A345" s="1"/>
    </row>
    <row r="346" spans="1:1" ht="15" x14ac:dyDescent="0.2">
      <c r="A346" s="1"/>
    </row>
    <row r="347" spans="1:1" ht="15" x14ac:dyDescent="0.2">
      <c r="A347" s="1"/>
    </row>
    <row r="348" spans="1:1" ht="15" x14ac:dyDescent="0.2">
      <c r="A348" s="1"/>
    </row>
    <row r="349" spans="1:1" ht="15" x14ac:dyDescent="0.2">
      <c r="A349" s="1"/>
    </row>
    <row r="350" spans="1:1" ht="15" x14ac:dyDescent="0.2">
      <c r="A350" s="1"/>
    </row>
    <row r="351" spans="1:1" ht="15" x14ac:dyDescent="0.2">
      <c r="A351" s="1"/>
    </row>
    <row r="352" spans="1:1" ht="15" x14ac:dyDescent="0.2">
      <c r="A352" s="1"/>
    </row>
    <row r="353" spans="1:1" ht="15" x14ac:dyDescent="0.2">
      <c r="A353" s="1"/>
    </row>
    <row r="354" spans="1:1" ht="15" x14ac:dyDescent="0.2">
      <c r="A354" s="1"/>
    </row>
    <row r="355" spans="1:1" ht="15" x14ac:dyDescent="0.2">
      <c r="A355" s="1"/>
    </row>
    <row r="356" spans="1:1" ht="15" x14ac:dyDescent="0.2">
      <c r="A356" s="1"/>
    </row>
    <row r="357" spans="1:1" ht="15" x14ac:dyDescent="0.2">
      <c r="A357" s="1"/>
    </row>
    <row r="358" spans="1:1" ht="15" x14ac:dyDescent="0.2">
      <c r="A358" s="1"/>
    </row>
    <row r="359" spans="1:1" ht="15" x14ac:dyDescent="0.2">
      <c r="A359" s="1"/>
    </row>
    <row r="360" spans="1:1" ht="15" x14ac:dyDescent="0.2">
      <c r="A360" s="1"/>
    </row>
    <row r="361" spans="1:1" ht="15" x14ac:dyDescent="0.2">
      <c r="A361" s="1"/>
    </row>
    <row r="362" spans="1:1" ht="15" x14ac:dyDescent="0.2">
      <c r="A362" s="1"/>
    </row>
    <row r="363" spans="1:1" ht="15" x14ac:dyDescent="0.2">
      <c r="A363" s="1"/>
    </row>
    <row r="364" spans="1:1" ht="15" x14ac:dyDescent="0.2">
      <c r="A364" s="1"/>
    </row>
    <row r="365" spans="1:1" ht="15" x14ac:dyDescent="0.2">
      <c r="A365" s="1"/>
    </row>
    <row r="366" spans="1:1" ht="15" x14ac:dyDescent="0.2">
      <c r="A366" s="1"/>
    </row>
    <row r="367" spans="1:1" ht="15" x14ac:dyDescent="0.2">
      <c r="A367" s="1"/>
    </row>
    <row r="368" spans="1:1" ht="15" x14ac:dyDescent="0.2">
      <c r="A368" s="1"/>
    </row>
    <row r="369" spans="1:1" ht="15" x14ac:dyDescent="0.2">
      <c r="A369" s="1"/>
    </row>
    <row r="370" spans="1:1" ht="15" x14ac:dyDescent="0.2">
      <c r="A370" s="1"/>
    </row>
    <row r="371" spans="1:1" ht="15" x14ac:dyDescent="0.2">
      <c r="A371" s="1"/>
    </row>
    <row r="372" spans="1:1" ht="15" x14ac:dyDescent="0.2">
      <c r="A372" s="1"/>
    </row>
    <row r="373" spans="1:1" ht="15" x14ac:dyDescent="0.2">
      <c r="A373" s="1"/>
    </row>
    <row r="374" spans="1:1" ht="15" x14ac:dyDescent="0.2">
      <c r="A374" s="1"/>
    </row>
    <row r="375" spans="1:1" ht="15" x14ac:dyDescent="0.2">
      <c r="A375" s="1"/>
    </row>
    <row r="376" spans="1:1" ht="15" x14ac:dyDescent="0.2">
      <c r="A376" s="1"/>
    </row>
    <row r="377" spans="1:1" ht="15" x14ac:dyDescent="0.2">
      <c r="A377" s="1"/>
    </row>
    <row r="378" spans="1:1" ht="15" x14ac:dyDescent="0.2">
      <c r="A378" s="1"/>
    </row>
    <row r="379" spans="1:1" ht="15" x14ac:dyDescent="0.2">
      <c r="A379" s="1"/>
    </row>
    <row r="380" spans="1:1" ht="15" x14ac:dyDescent="0.2">
      <c r="A380" s="1"/>
    </row>
    <row r="381" spans="1:1" ht="15" x14ac:dyDescent="0.2">
      <c r="A381" s="1"/>
    </row>
    <row r="382" spans="1:1" ht="15" x14ac:dyDescent="0.2">
      <c r="A382" s="1"/>
    </row>
    <row r="383" spans="1:1" ht="15" x14ac:dyDescent="0.2">
      <c r="A383" s="1"/>
    </row>
    <row r="384" spans="1:1" ht="15" x14ac:dyDescent="0.2">
      <c r="A384" s="1"/>
    </row>
    <row r="385" spans="1:1" ht="15" x14ac:dyDescent="0.2">
      <c r="A385" s="1"/>
    </row>
    <row r="386" spans="1:1" ht="15" x14ac:dyDescent="0.2">
      <c r="A386" s="1"/>
    </row>
    <row r="387" spans="1:1" ht="15" x14ac:dyDescent="0.2">
      <c r="A387" s="1"/>
    </row>
    <row r="388" spans="1:1" ht="15" x14ac:dyDescent="0.2">
      <c r="A388" s="1"/>
    </row>
    <row r="389" spans="1:1" ht="15" x14ac:dyDescent="0.2">
      <c r="A389" s="1"/>
    </row>
    <row r="390" spans="1:1" ht="15" x14ac:dyDescent="0.2">
      <c r="A390" s="1"/>
    </row>
    <row r="391" spans="1:1" ht="15" x14ac:dyDescent="0.2">
      <c r="A391" s="1"/>
    </row>
    <row r="392" spans="1:1" ht="15" x14ac:dyDescent="0.2">
      <c r="A392" s="1"/>
    </row>
    <row r="393" spans="1:1" ht="15" x14ac:dyDescent="0.2">
      <c r="A393" s="1"/>
    </row>
    <row r="394" spans="1:1" ht="15" x14ac:dyDescent="0.2">
      <c r="A394" s="1"/>
    </row>
    <row r="395" spans="1:1" ht="15" x14ac:dyDescent="0.2">
      <c r="A395" s="1"/>
    </row>
    <row r="396" spans="1:1" ht="15" x14ac:dyDescent="0.2">
      <c r="A396" s="1"/>
    </row>
    <row r="397" spans="1:1" ht="15" x14ac:dyDescent="0.2">
      <c r="A397" s="1"/>
    </row>
    <row r="398" spans="1:1" ht="15" x14ac:dyDescent="0.2">
      <c r="A398" s="1"/>
    </row>
    <row r="399" spans="1:1" ht="15" x14ac:dyDescent="0.2">
      <c r="A399" s="1"/>
    </row>
    <row r="400" spans="1:1" ht="15" x14ac:dyDescent="0.2">
      <c r="A400" s="1"/>
    </row>
    <row r="401" spans="1:1" ht="15" x14ac:dyDescent="0.2">
      <c r="A401" s="1"/>
    </row>
    <row r="402" spans="1:1" ht="15" x14ac:dyDescent="0.2">
      <c r="A402" s="1"/>
    </row>
    <row r="403" spans="1:1" ht="15" x14ac:dyDescent="0.2">
      <c r="A403" s="1"/>
    </row>
    <row r="404" spans="1:1" ht="15" x14ac:dyDescent="0.2">
      <c r="A404" s="1"/>
    </row>
    <row r="405" spans="1:1" ht="15" x14ac:dyDescent="0.2">
      <c r="A405" s="1"/>
    </row>
    <row r="406" spans="1:1" ht="15" x14ac:dyDescent="0.2">
      <c r="A406" s="1"/>
    </row>
    <row r="407" spans="1:1" ht="15" x14ac:dyDescent="0.2">
      <c r="A407" s="1"/>
    </row>
    <row r="408" spans="1:1" ht="15" x14ac:dyDescent="0.2">
      <c r="A408" s="1"/>
    </row>
    <row r="409" spans="1:1" ht="15" x14ac:dyDescent="0.2">
      <c r="A409" s="1"/>
    </row>
    <row r="410" spans="1:1" ht="15" x14ac:dyDescent="0.2">
      <c r="A410" s="1"/>
    </row>
    <row r="411" spans="1:1" ht="15" x14ac:dyDescent="0.2">
      <c r="A411" s="1"/>
    </row>
    <row r="412" spans="1:1" ht="15" x14ac:dyDescent="0.2">
      <c r="A412" s="1"/>
    </row>
    <row r="413" spans="1:1" ht="15" x14ac:dyDescent="0.2">
      <c r="A413" s="1"/>
    </row>
    <row r="414" spans="1:1" ht="15" x14ac:dyDescent="0.2">
      <c r="A414" s="1"/>
    </row>
    <row r="415" spans="1:1" ht="15" x14ac:dyDescent="0.2">
      <c r="A415" s="1"/>
    </row>
    <row r="416" spans="1:1" ht="15" x14ac:dyDescent="0.2">
      <c r="A416" s="1"/>
    </row>
    <row r="417" spans="1:1" ht="15" x14ac:dyDescent="0.2">
      <c r="A417" s="1"/>
    </row>
    <row r="418" spans="1:1" ht="15" x14ac:dyDescent="0.2">
      <c r="A418" s="1"/>
    </row>
    <row r="419" spans="1:1" ht="15" x14ac:dyDescent="0.2">
      <c r="A419" s="1"/>
    </row>
    <row r="420" spans="1:1" ht="15" x14ac:dyDescent="0.2">
      <c r="A420" s="1"/>
    </row>
    <row r="421" spans="1:1" ht="15" x14ac:dyDescent="0.2">
      <c r="A421" s="1"/>
    </row>
    <row r="422" spans="1:1" ht="15" x14ac:dyDescent="0.2">
      <c r="A422" s="1"/>
    </row>
    <row r="423" spans="1:1" ht="15" x14ac:dyDescent="0.2">
      <c r="A423" s="1"/>
    </row>
    <row r="424" spans="1:1" ht="15" x14ac:dyDescent="0.2">
      <c r="A424" s="1"/>
    </row>
    <row r="425" spans="1:1" ht="15" x14ac:dyDescent="0.2">
      <c r="A425" s="1"/>
    </row>
    <row r="426" spans="1:1" ht="15" x14ac:dyDescent="0.2">
      <c r="A426" s="1"/>
    </row>
    <row r="427" spans="1:1" ht="15" x14ac:dyDescent="0.2">
      <c r="A427" s="1"/>
    </row>
    <row r="428" spans="1:1" ht="15" x14ac:dyDescent="0.2">
      <c r="A428" s="1"/>
    </row>
    <row r="429" spans="1:1" ht="15" x14ac:dyDescent="0.2">
      <c r="A429" s="1"/>
    </row>
    <row r="430" spans="1:1" ht="15" x14ac:dyDescent="0.2">
      <c r="A430" s="1"/>
    </row>
    <row r="431" spans="1:1" ht="15" x14ac:dyDescent="0.2">
      <c r="A431" s="1"/>
    </row>
    <row r="432" spans="1:1" ht="15" x14ac:dyDescent="0.2">
      <c r="A432" s="1"/>
    </row>
    <row r="433" spans="1:1" ht="15" x14ac:dyDescent="0.2">
      <c r="A433" s="1"/>
    </row>
    <row r="434" spans="1:1" ht="15" x14ac:dyDescent="0.2">
      <c r="A434" s="1"/>
    </row>
    <row r="435" spans="1:1" ht="15" x14ac:dyDescent="0.2">
      <c r="A435" s="1"/>
    </row>
    <row r="436" spans="1:1" ht="15" x14ac:dyDescent="0.2">
      <c r="A436" s="1"/>
    </row>
    <row r="437" spans="1:1" ht="15" x14ac:dyDescent="0.2">
      <c r="A437" s="1"/>
    </row>
    <row r="438" spans="1:1" ht="15" x14ac:dyDescent="0.2">
      <c r="A438" s="1"/>
    </row>
    <row r="439" spans="1:1" ht="15" x14ac:dyDescent="0.2">
      <c r="A439" s="1"/>
    </row>
    <row r="440" spans="1:1" ht="15" x14ac:dyDescent="0.2">
      <c r="A440" s="1"/>
    </row>
    <row r="441" spans="1:1" ht="15" x14ac:dyDescent="0.2">
      <c r="A441" s="1"/>
    </row>
    <row r="442" spans="1:1" ht="15" x14ac:dyDescent="0.2">
      <c r="A442" s="1"/>
    </row>
    <row r="443" spans="1:1" ht="15" x14ac:dyDescent="0.2">
      <c r="A443" s="1"/>
    </row>
    <row r="444" spans="1:1" ht="15" x14ac:dyDescent="0.2">
      <c r="A444" s="1"/>
    </row>
    <row r="445" spans="1:1" ht="15" x14ac:dyDescent="0.2">
      <c r="A445" s="1"/>
    </row>
    <row r="446" spans="1:1" ht="15" x14ac:dyDescent="0.2">
      <c r="A446" s="1"/>
    </row>
    <row r="447" spans="1:1" ht="15" x14ac:dyDescent="0.2">
      <c r="A447" s="1"/>
    </row>
    <row r="448" spans="1:1" ht="15" x14ac:dyDescent="0.2">
      <c r="A448" s="1"/>
    </row>
    <row r="449" spans="1:1" ht="15" x14ac:dyDescent="0.2">
      <c r="A449" s="1"/>
    </row>
    <row r="450" spans="1:1" ht="15" x14ac:dyDescent="0.2">
      <c r="A450" s="1"/>
    </row>
    <row r="451" spans="1:1" ht="15" x14ac:dyDescent="0.2">
      <c r="A451" s="1"/>
    </row>
    <row r="452" spans="1:1" ht="15" x14ac:dyDescent="0.2">
      <c r="A452" s="1"/>
    </row>
    <row r="453" spans="1:1" ht="15" x14ac:dyDescent="0.2">
      <c r="A453" s="1"/>
    </row>
    <row r="454" spans="1:1" ht="15" x14ac:dyDescent="0.2">
      <c r="A454" s="1"/>
    </row>
    <row r="455" spans="1:1" ht="15" x14ac:dyDescent="0.2">
      <c r="A455" s="1"/>
    </row>
    <row r="456" spans="1:1" ht="15" x14ac:dyDescent="0.2">
      <c r="A456" s="1"/>
    </row>
    <row r="457" spans="1:1" ht="15" x14ac:dyDescent="0.2">
      <c r="A457" s="1"/>
    </row>
    <row r="458" spans="1:1" ht="15" x14ac:dyDescent="0.2">
      <c r="A458" s="1"/>
    </row>
    <row r="459" spans="1:1" ht="15" x14ac:dyDescent="0.2">
      <c r="A459" s="1"/>
    </row>
    <row r="460" spans="1:1" ht="15" x14ac:dyDescent="0.2">
      <c r="A460" s="1"/>
    </row>
    <row r="461" spans="1:1" ht="15" x14ac:dyDescent="0.2">
      <c r="A461" s="1"/>
    </row>
    <row r="462" spans="1:1" ht="15" x14ac:dyDescent="0.2">
      <c r="A462" s="1"/>
    </row>
    <row r="463" spans="1:1" ht="15" x14ac:dyDescent="0.2">
      <c r="A463" s="1"/>
    </row>
    <row r="464" spans="1:1" ht="15" x14ac:dyDescent="0.2">
      <c r="A464" s="1"/>
    </row>
    <row r="465" spans="1:1" ht="15" x14ac:dyDescent="0.2">
      <c r="A465" s="1"/>
    </row>
    <row r="466" spans="1:1" ht="15" x14ac:dyDescent="0.2">
      <c r="A466" s="1"/>
    </row>
    <row r="467" spans="1:1" ht="15" x14ac:dyDescent="0.2">
      <c r="A467" s="1"/>
    </row>
    <row r="468" spans="1:1" ht="15" x14ac:dyDescent="0.2">
      <c r="A468" s="1"/>
    </row>
    <row r="469" spans="1:1" ht="15" x14ac:dyDescent="0.2">
      <c r="A469" s="1"/>
    </row>
    <row r="470" spans="1:1" ht="15" x14ac:dyDescent="0.2">
      <c r="A470" s="1"/>
    </row>
    <row r="471" spans="1:1" ht="15" x14ac:dyDescent="0.2">
      <c r="A471" s="1"/>
    </row>
    <row r="472" spans="1:1" ht="15" x14ac:dyDescent="0.2">
      <c r="A472" s="1"/>
    </row>
    <row r="473" spans="1:1" ht="15" x14ac:dyDescent="0.2">
      <c r="A473" s="1"/>
    </row>
    <row r="474" spans="1:1" ht="15" x14ac:dyDescent="0.2">
      <c r="A474" s="1"/>
    </row>
    <row r="475" spans="1:1" ht="15" x14ac:dyDescent="0.2">
      <c r="A475" s="1"/>
    </row>
    <row r="476" spans="1:1" ht="15" x14ac:dyDescent="0.2">
      <c r="A476" s="1"/>
    </row>
    <row r="477" spans="1:1" ht="15" x14ac:dyDescent="0.2">
      <c r="A477" s="1"/>
    </row>
    <row r="478" spans="1:1" ht="15" x14ac:dyDescent="0.2">
      <c r="A478" s="1"/>
    </row>
    <row r="479" spans="1:1" ht="15" x14ac:dyDescent="0.2">
      <c r="A479" s="1"/>
    </row>
    <row r="480" spans="1:1" ht="15" x14ac:dyDescent="0.2">
      <c r="A480" s="1"/>
    </row>
    <row r="481" spans="1:1" ht="15" x14ac:dyDescent="0.2">
      <c r="A481" s="1"/>
    </row>
    <row r="482" spans="1:1" ht="15" x14ac:dyDescent="0.2">
      <c r="A482" s="1"/>
    </row>
    <row r="483" spans="1:1" ht="15" x14ac:dyDescent="0.2">
      <c r="A483" s="1"/>
    </row>
    <row r="484" spans="1:1" ht="15" x14ac:dyDescent="0.2">
      <c r="A484" s="1"/>
    </row>
    <row r="485" spans="1:1" ht="15" x14ac:dyDescent="0.2">
      <c r="A485" s="1"/>
    </row>
    <row r="486" spans="1:1" ht="15" x14ac:dyDescent="0.2">
      <c r="A486" s="1"/>
    </row>
    <row r="487" spans="1:1" ht="15" x14ac:dyDescent="0.2">
      <c r="A487" s="1"/>
    </row>
    <row r="488" spans="1:1" ht="15" x14ac:dyDescent="0.2">
      <c r="A488" s="1"/>
    </row>
    <row r="489" spans="1:1" ht="15" x14ac:dyDescent="0.2">
      <c r="A489" s="1"/>
    </row>
    <row r="490" spans="1:1" ht="15" x14ac:dyDescent="0.2">
      <c r="A490" s="1"/>
    </row>
  </sheetData>
  <sheetProtection algorithmName="SHA-512" hashValue="3wnpycjJzYcKLj7cn8ObSVmsteSEb9ct8pnimYeT6RpSKL9dulzm83oiDFPY6XFfBCc+GQu2gg+2nwaxIHFmyw==" saltValue="fM4ZUnZBKTjsx76O4LgiuA==" spinCount="100000" sheet="1" objects="1" scenarios="1"/>
  <sortState ref="A5:F87">
    <sortCondition ref="A5:A87"/>
  </sortState>
  <mergeCells count="5">
    <mergeCell ref="F3:F4"/>
    <mergeCell ref="B3:B4"/>
    <mergeCell ref="D3:E3"/>
    <mergeCell ref="A3:A4"/>
    <mergeCell ref="C3:C4"/>
  </mergeCells>
  <pageMargins left="0.7" right="0.7" top="0.78740157499999996" bottom="0.78740157499999996" header="0.3" footer="0.3"/>
  <pageSetup paperSize="9" scale="66"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Kontrolle Finanzaufsicht</vt:lpstr>
      <vt:lpstr>Angaben uwe</vt:lpstr>
      <vt:lpstr>'Kontrolle Finanzaufsicht'!Druckbereich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Keist Thomas</dc:creator>
  <cp:lastModifiedBy>Robert Kranz</cp:lastModifiedBy>
  <cp:lastPrinted>2020-02-11T10:20:46Z</cp:lastPrinted>
  <dcterms:created xsi:type="dcterms:W3CDTF">2019-07-23T07:11:32Z</dcterms:created>
  <dcterms:modified xsi:type="dcterms:W3CDTF">2024-04-24T07:32:57Z</dcterms:modified>
</cp:coreProperties>
</file>